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9/VCE Physics /PHYSICS EPI/"/>
    </mc:Choice>
  </mc:AlternateContent>
  <xr:revisionPtr revIDLastSave="0" documentId="13_ncr:1_{90BFB765-5183-2948-9D5F-C1FE66C702C5}" xr6:coauthVersionLast="45" xr6:coauthVersionMax="45" xr10:uidLastSave="{00000000-0000-0000-0000-000000000000}"/>
  <bookViews>
    <workbookView xWindow="0" yWindow="460" windowWidth="28800" windowHeight="16260" xr2:uid="{A00CB837-F7CA-8C40-BE23-AFF45A3F9916}"/>
  </bookViews>
  <sheets>
    <sheet name="Hooke's Law Experiment" sheetId="1" r:id="rId1"/>
    <sheet name="Experimen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5" i="1" l="1"/>
  <c r="B16" i="1"/>
  <c r="B17" i="1"/>
  <c r="B18" i="1"/>
  <c r="B19" i="1"/>
  <c r="B20" i="1"/>
  <c r="B21" i="1"/>
  <c r="B22" i="1"/>
  <c r="B23" i="1"/>
  <c r="B24" i="1"/>
  <c r="F2" i="1"/>
  <c r="G3" i="1"/>
  <c r="G4" i="1"/>
  <c r="G5" i="1"/>
  <c r="G6" i="1"/>
  <c r="G7" i="1"/>
  <c r="G8" i="1"/>
  <c r="G9" i="1"/>
  <c r="G10" i="1"/>
  <c r="G11" i="1"/>
  <c r="G2" i="1"/>
  <c r="F3" i="1"/>
  <c r="F4" i="1"/>
  <c r="F5" i="1"/>
  <c r="F6" i="1"/>
  <c r="F7" i="1"/>
  <c r="F8" i="1"/>
  <c r="F9" i="1"/>
  <c r="F10" i="1"/>
  <c r="F11" i="1"/>
  <c r="E3" i="1"/>
  <c r="E4" i="1"/>
  <c r="E5" i="1"/>
  <c r="E6" i="1"/>
  <c r="E7" i="1"/>
  <c r="E8" i="1"/>
  <c r="E9" i="1"/>
  <c r="E10" i="1"/>
  <c r="E11" i="1"/>
  <c r="E2" i="1"/>
  <c r="B11" i="3" l="1"/>
  <c r="C11" i="3" l="1"/>
  <c r="C12" i="3"/>
  <c r="C13" i="3"/>
  <c r="D10" i="3"/>
  <c r="C10" i="3"/>
  <c r="B12" i="3"/>
  <c r="B13" i="3"/>
  <c r="J2" i="3"/>
  <c r="A23" i="1"/>
  <c r="J5" i="3"/>
  <c r="J4" i="3"/>
  <c r="J3" i="3"/>
  <c r="A15" i="1" l="1"/>
  <c r="H3" i="1" l="1"/>
  <c r="H4" i="1"/>
  <c r="H5" i="1"/>
  <c r="H6" i="1"/>
  <c r="H7" i="1"/>
  <c r="H8" i="1"/>
  <c r="H9" i="1"/>
  <c r="H10" i="1"/>
  <c r="H11" i="1"/>
  <c r="H2" i="1"/>
  <c r="A16" i="1"/>
  <c r="A17" i="1"/>
  <c r="A18" i="1"/>
  <c r="A19" i="1"/>
  <c r="A20" i="1"/>
  <c r="A21" i="1"/>
  <c r="A22" i="1"/>
  <c r="A24" i="1"/>
</calcChain>
</file>

<file path=xl/sharedStrings.xml><?xml version="1.0" encoding="utf-8"?>
<sst xmlns="http://schemas.openxmlformats.org/spreadsheetml/2006/main" count="23" uniqueCount="22">
  <si>
    <t>Mass (g)</t>
  </si>
  <si>
    <t>Weight Force</t>
  </si>
  <si>
    <t>Initial Length of Spring (cm)</t>
  </si>
  <si>
    <t>Final length of spring (cm) - Trial 1</t>
  </si>
  <si>
    <t>Final length of spring (cm) - Trial 2</t>
  </si>
  <si>
    <t>Final length of spring (cm) - Trial 3</t>
  </si>
  <si>
    <t>Ave Final Length of Compression</t>
  </si>
  <si>
    <t>Length of Compression(m)</t>
  </si>
  <si>
    <t>Length of Compression of spring (m)</t>
  </si>
  <si>
    <t>Change in height of cart (m); Trial 1</t>
  </si>
  <si>
    <t>Change in height of cart (m); Trial 2</t>
  </si>
  <si>
    <t>Change in height of cart (m); Trial 3</t>
  </si>
  <si>
    <t>Change in height of cart (m); Trial 4</t>
  </si>
  <si>
    <t>Change in height of cart (m); Trial 5</t>
  </si>
  <si>
    <t>Change in height of cart (m); Trial 6</t>
  </si>
  <si>
    <t>Change in height of cart (m); Trial 7</t>
  </si>
  <si>
    <t>Change in height of cart (m); Trial 8</t>
  </si>
  <si>
    <t>Change in height of cart (m)</t>
  </si>
  <si>
    <t>Average</t>
  </si>
  <si>
    <t>Length of Compression (m) - Trial 1</t>
  </si>
  <si>
    <t>Length of Compression (m) - Trial 2</t>
  </si>
  <si>
    <t>Length of Compression (m) - Trial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</si>
</sst>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Hooke's</a:t>
            </a:r>
            <a:r>
              <a:rPr lang="en-GB" baseline="0"/>
              <a:t> Law Experiment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5510964485098165E-2"/>
          <c:y val="9.3957751594792221E-2"/>
          <c:w val="0.86973785534588588"/>
          <c:h val="0.66675984019397716"/>
        </c:manualLayout>
      </c:layout>
      <c:scatterChart>
        <c:scatterStyle val="lineMarker"/>
        <c:varyColors val="0"/>
        <c:ser>
          <c:idx val="0"/>
          <c:order val="0"/>
          <c:tx>
            <c:v>AVERAGE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59615714587676505"/>
                  <c:y val="0.7282854235761364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'Hooke''s Law Experiment'!$B$15:$B$24</c:f>
              <c:numCache>
                <c:formatCode>0.000</c:formatCode>
                <c:ptCount val="10"/>
                <c:pt idx="0">
                  <c:v>2.0000000000000282E-3</c:v>
                </c:pt>
                <c:pt idx="1">
                  <c:v>5.3333333333333496E-3</c:v>
                </c:pt>
                <c:pt idx="2">
                  <c:v>7.6666666666666749E-3</c:v>
                </c:pt>
                <c:pt idx="3">
                  <c:v>1.1000000000000015E-2</c:v>
                </c:pt>
                <c:pt idx="4">
                  <c:v>1.4000000000000038E-2</c:v>
                </c:pt>
                <c:pt idx="5">
                  <c:v>1.7000000000000012E-2</c:v>
                </c:pt>
                <c:pt idx="6">
                  <c:v>2.1666666666666695E-2</c:v>
                </c:pt>
                <c:pt idx="7">
                  <c:v>2.4666666666666684E-2</c:v>
                </c:pt>
                <c:pt idx="8">
                  <c:v>3.0000000000000016E-2</c:v>
                </c:pt>
                <c:pt idx="9">
                  <c:v>3.9666666666666683E-2</c:v>
                </c:pt>
              </c:numCache>
            </c:numRef>
          </c:xVal>
          <c:yVal>
            <c:numRef>
              <c:f>'Hooke''s Law Experiment'!$A$15:$A$24</c:f>
              <c:numCache>
                <c:formatCode>General</c:formatCode>
                <c:ptCount val="10"/>
                <c:pt idx="0">
                  <c:v>0.49000000000000005</c:v>
                </c:pt>
                <c:pt idx="1">
                  <c:v>0.98000000000000009</c:v>
                </c:pt>
                <c:pt idx="2">
                  <c:v>1.47</c:v>
                </c:pt>
                <c:pt idx="3">
                  <c:v>1.9600000000000002</c:v>
                </c:pt>
                <c:pt idx="4">
                  <c:v>2.4500000000000002</c:v>
                </c:pt>
                <c:pt idx="5">
                  <c:v>2.94</c:v>
                </c:pt>
                <c:pt idx="6">
                  <c:v>3.43</c:v>
                </c:pt>
                <c:pt idx="7">
                  <c:v>3.9200000000000004</c:v>
                </c:pt>
                <c:pt idx="8">
                  <c:v>4.41</c:v>
                </c:pt>
                <c:pt idx="9">
                  <c:v>4.9000000000000004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1C7-2641-BFE3-AA75BABBB068}"/>
            </c:ext>
          </c:extLst>
        </c:ser>
        <c:ser>
          <c:idx val="1"/>
          <c:order val="1"/>
          <c:tx>
            <c:v>Trial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39799286303408088"/>
                  <c:y val="0.7405684304045060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'Hooke''s Law Experiment'!$E$2:$E$11</c:f>
              <c:numCache>
                <c:formatCode>General</c:formatCode>
                <c:ptCount val="10"/>
                <c:pt idx="0">
                  <c:v>2.0000000000000282E-3</c:v>
                </c:pt>
                <c:pt idx="1">
                  <c:v>5.0000000000000001E-3</c:v>
                </c:pt>
                <c:pt idx="2">
                  <c:v>8.0000000000000071E-3</c:v>
                </c:pt>
                <c:pt idx="3">
                  <c:v>1.1000000000000015E-2</c:v>
                </c:pt>
                <c:pt idx="4">
                  <c:v>1.4000000000000021E-2</c:v>
                </c:pt>
                <c:pt idx="5">
                  <c:v>1.6000000000000014E-2</c:v>
                </c:pt>
                <c:pt idx="6">
                  <c:v>2.1000000000000015E-2</c:v>
                </c:pt>
                <c:pt idx="7">
                  <c:v>2.4000000000000021E-2</c:v>
                </c:pt>
                <c:pt idx="8">
                  <c:v>2.8000000000000008E-2</c:v>
                </c:pt>
                <c:pt idx="9">
                  <c:v>3.9000000000000021E-2</c:v>
                </c:pt>
              </c:numCache>
            </c:numRef>
          </c:xVal>
          <c:yVal>
            <c:numRef>
              <c:f>'Hooke''s Law Experiment'!$A$15:$A$24</c:f>
              <c:numCache>
                <c:formatCode>General</c:formatCode>
                <c:ptCount val="10"/>
                <c:pt idx="0">
                  <c:v>0.49000000000000005</c:v>
                </c:pt>
                <c:pt idx="1">
                  <c:v>0.98000000000000009</c:v>
                </c:pt>
                <c:pt idx="2">
                  <c:v>1.47</c:v>
                </c:pt>
                <c:pt idx="3">
                  <c:v>1.9600000000000002</c:v>
                </c:pt>
                <c:pt idx="4">
                  <c:v>2.4500000000000002</c:v>
                </c:pt>
                <c:pt idx="5">
                  <c:v>2.94</c:v>
                </c:pt>
                <c:pt idx="6">
                  <c:v>3.43</c:v>
                </c:pt>
                <c:pt idx="7">
                  <c:v>3.9200000000000004</c:v>
                </c:pt>
                <c:pt idx="8">
                  <c:v>4.41</c:v>
                </c:pt>
                <c:pt idx="9">
                  <c:v>4.9000000000000004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4D-EF49-A932-0357F5342522}"/>
            </c:ext>
          </c:extLst>
        </c:ser>
        <c:ser>
          <c:idx val="2"/>
          <c:order val="2"/>
          <c:tx>
            <c:v>Trial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20021767331595372"/>
                  <c:y val="0.7184089916740287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'Hooke''s Law Experiment'!$F$2:$F$11</c:f>
              <c:numCache>
                <c:formatCode>General</c:formatCode>
                <c:ptCount val="10"/>
                <c:pt idx="0">
                  <c:v>2.0000000000000282E-3</c:v>
                </c:pt>
                <c:pt idx="1">
                  <c:v>5.0000000000000001E-3</c:v>
                </c:pt>
                <c:pt idx="2">
                  <c:v>7.0000000000000106E-3</c:v>
                </c:pt>
                <c:pt idx="3">
                  <c:v>1.1000000000000015E-2</c:v>
                </c:pt>
                <c:pt idx="4">
                  <c:v>1.4000000000000021E-2</c:v>
                </c:pt>
                <c:pt idx="5">
                  <c:v>1.7000000000000012E-2</c:v>
                </c:pt>
                <c:pt idx="6">
                  <c:v>2.2000000000000009E-2</c:v>
                </c:pt>
                <c:pt idx="7">
                  <c:v>2.5000000000000019E-2</c:v>
                </c:pt>
                <c:pt idx="8">
                  <c:v>3.1000000000000014E-2</c:v>
                </c:pt>
                <c:pt idx="9">
                  <c:v>3.9000000000000021E-2</c:v>
                </c:pt>
              </c:numCache>
            </c:numRef>
          </c:xVal>
          <c:yVal>
            <c:numRef>
              <c:f>'Hooke''s Law Experiment'!$A$15:$A$24</c:f>
              <c:numCache>
                <c:formatCode>General</c:formatCode>
                <c:ptCount val="10"/>
                <c:pt idx="0">
                  <c:v>0.49000000000000005</c:v>
                </c:pt>
                <c:pt idx="1">
                  <c:v>0.98000000000000009</c:v>
                </c:pt>
                <c:pt idx="2">
                  <c:v>1.47</c:v>
                </c:pt>
                <c:pt idx="3">
                  <c:v>1.9600000000000002</c:v>
                </c:pt>
                <c:pt idx="4">
                  <c:v>2.4500000000000002</c:v>
                </c:pt>
                <c:pt idx="5">
                  <c:v>2.94</c:v>
                </c:pt>
                <c:pt idx="6">
                  <c:v>3.43</c:v>
                </c:pt>
                <c:pt idx="7">
                  <c:v>3.9200000000000004</c:v>
                </c:pt>
                <c:pt idx="8">
                  <c:v>4.41</c:v>
                </c:pt>
                <c:pt idx="9">
                  <c:v>4.9000000000000004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4D-EF49-A932-0357F5342522}"/>
            </c:ext>
          </c:extLst>
        </c:ser>
        <c:ser>
          <c:idx val="3"/>
          <c:order val="3"/>
          <c:tx>
            <c:v>Trial 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7.1368001359422076E-3"/>
                  <c:y val="0.7329766988095183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'Hooke''s Law Experiment'!$G$2:$G$11</c:f>
              <c:numCache>
                <c:formatCode>General</c:formatCode>
                <c:ptCount val="10"/>
                <c:pt idx="0">
                  <c:v>2.0000000000000282E-3</c:v>
                </c:pt>
                <c:pt idx="1">
                  <c:v>6.000000000000014E-3</c:v>
                </c:pt>
                <c:pt idx="2">
                  <c:v>8.0000000000000071E-3</c:v>
                </c:pt>
                <c:pt idx="3">
                  <c:v>1.1000000000000015E-2</c:v>
                </c:pt>
                <c:pt idx="4">
                  <c:v>1.4000000000000021E-2</c:v>
                </c:pt>
                <c:pt idx="5">
                  <c:v>1.8000000000000006E-2</c:v>
                </c:pt>
                <c:pt idx="6">
                  <c:v>2.2000000000000009E-2</c:v>
                </c:pt>
                <c:pt idx="7">
                  <c:v>2.5000000000000019E-2</c:v>
                </c:pt>
                <c:pt idx="8">
                  <c:v>3.1000000000000014E-2</c:v>
                </c:pt>
                <c:pt idx="9">
                  <c:v>4.1000000000000016E-2</c:v>
                </c:pt>
              </c:numCache>
            </c:numRef>
          </c:xVal>
          <c:yVal>
            <c:numRef>
              <c:f>'Hooke''s Law Experiment'!$A$15:$A$24</c:f>
              <c:numCache>
                <c:formatCode>General</c:formatCode>
                <c:ptCount val="10"/>
                <c:pt idx="0">
                  <c:v>0.49000000000000005</c:v>
                </c:pt>
                <c:pt idx="1">
                  <c:v>0.98000000000000009</c:v>
                </c:pt>
                <c:pt idx="2">
                  <c:v>1.47</c:v>
                </c:pt>
                <c:pt idx="3">
                  <c:v>1.9600000000000002</c:v>
                </c:pt>
                <c:pt idx="4">
                  <c:v>2.4500000000000002</c:v>
                </c:pt>
                <c:pt idx="5">
                  <c:v>2.94</c:v>
                </c:pt>
                <c:pt idx="6">
                  <c:v>3.43</c:v>
                </c:pt>
                <c:pt idx="7">
                  <c:v>3.9200000000000004</c:v>
                </c:pt>
                <c:pt idx="8">
                  <c:v>4.41</c:v>
                </c:pt>
                <c:pt idx="9">
                  <c:v>4.9000000000000004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D4D-EF49-A932-0357F5342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4480928"/>
        <c:axId val="1867553360"/>
      </c:scatterChart>
      <c:valAx>
        <c:axId val="1864480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Length of Compression</a:t>
                </a:r>
                <a:r>
                  <a:rPr lang="en-GB" baseline="0"/>
                  <a:t> on the Spring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7553360"/>
        <c:crosses val="autoZero"/>
        <c:crossBetween val="midCat"/>
      </c:valAx>
      <c:valAx>
        <c:axId val="1867553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Weight Force</a:t>
                </a:r>
                <a:r>
                  <a:rPr lang="en-GB" baseline="0"/>
                  <a:t> Exerted on the Spring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44809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044819482839369"/>
          <c:y val="0.81443980859900234"/>
          <c:w val="0.80377918238754187"/>
          <c:h val="8.06225592699171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 u="sng"/>
              <a:t>Energy</a:t>
            </a:r>
            <a:r>
              <a:rPr lang="en-GB" b="1" u="sng" baseline="0"/>
              <a:t> Transformation</a:t>
            </a:r>
            <a:endParaRPr lang="en-GB" b="1" u="sng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47030325165694E-2"/>
          <c:y val="3.6147471616305306E-2"/>
          <c:w val="0.90316625667357742"/>
          <c:h val="0.78087271073775699"/>
        </c:manualLayout>
      </c:layout>
      <c:scatterChart>
        <c:scatterStyle val="lineMarker"/>
        <c:varyColors val="0"/>
        <c:ser>
          <c:idx val="0"/>
          <c:order val="0"/>
          <c:tx>
            <c:v>Trial 1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lgDash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69724041463343556"/>
                  <c:y val="0.8319202977109707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Experiment!$B$2:$B$5</c:f>
              <c:numCache>
                <c:formatCode>General</c:formatCode>
                <c:ptCount val="4"/>
                <c:pt idx="0">
                  <c:v>1.4E-2</c:v>
                </c:pt>
                <c:pt idx="1">
                  <c:v>4.1000000000000002E-2</c:v>
                </c:pt>
                <c:pt idx="2">
                  <c:v>7.8E-2</c:v>
                </c:pt>
                <c:pt idx="3">
                  <c:v>0.186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1F-3B49-B13F-C775531D1294}"/>
            </c:ext>
          </c:extLst>
        </c:ser>
        <c:ser>
          <c:idx val="1"/>
          <c:order val="1"/>
          <c:tx>
            <c:v>Trial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58608773280515547"/>
                  <c:y val="0.6442733017772189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Experiment!$C$2:$C$5</c:f>
              <c:numCache>
                <c:formatCode>General</c:formatCode>
                <c:ptCount val="4"/>
                <c:pt idx="0">
                  <c:v>1.2999999999999999E-2</c:v>
                </c:pt>
                <c:pt idx="1">
                  <c:v>4.3999999999999997E-2</c:v>
                </c:pt>
                <c:pt idx="2">
                  <c:v>7.9000000000000001E-2</c:v>
                </c:pt>
                <c:pt idx="3">
                  <c:v>0.13300000000000001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1F-3B49-B13F-C775531D1294}"/>
            </c:ext>
          </c:extLst>
        </c:ser>
        <c:ser>
          <c:idx val="2"/>
          <c:order val="2"/>
          <c:tx>
            <c:v>Trial 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47134960815677751"/>
                  <c:y val="0.7026690560620273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Experiment!$D$2:$D$5</c:f>
              <c:numCache>
                <c:formatCode>General</c:formatCode>
                <c:ptCount val="4"/>
                <c:pt idx="0">
                  <c:v>1.2999999999999999E-2</c:v>
                </c:pt>
                <c:pt idx="1">
                  <c:v>4.4999999999999998E-2</c:v>
                </c:pt>
                <c:pt idx="2">
                  <c:v>7.3999999999999996E-2</c:v>
                </c:pt>
                <c:pt idx="3">
                  <c:v>0.151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51F-3B49-B13F-C775531D1294}"/>
            </c:ext>
          </c:extLst>
        </c:ser>
        <c:ser>
          <c:idx val="3"/>
          <c:order val="3"/>
          <c:tx>
            <c:v>Trial 4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35726600255879254"/>
                  <c:y val="0.6640811845062056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Experiment!$E$2:$E$5</c:f>
              <c:numCache>
                <c:formatCode>General</c:formatCode>
                <c:ptCount val="4"/>
                <c:pt idx="0">
                  <c:v>1.2E-2</c:v>
                </c:pt>
                <c:pt idx="1">
                  <c:v>4.7E-2</c:v>
                </c:pt>
                <c:pt idx="2">
                  <c:v>8.2000000000000003E-2</c:v>
                </c:pt>
                <c:pt idx="3">
                  <c:v>0.13800000000000001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51F-3B49-B13F-C775531D1294}"/>
            </c:ext>
          </c:extLst>
        </c:ser>
        <c:ser>
          <c:idx val="4"/>
          <c:order val="4"/>
          <c:tx>
            <c:v>Trial 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24086538325955575"/>
                  <c:y val="0.700847136219098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Experiment!$F$2:$F$5</c:f>
              <c:numCache>
                <c:formatCode>General</c:formatCode>
                <c:ptCount val="4"/>
                <c:pt idx="0">
                  <c:v>1.4E-2</c:v>
                </c:pt>
                <c:pt idx="1">
                  <c:v>4.2000000000000003E-2</c:v>
                </c:pt>
                <c:pt idx="2">
                  <c:v>7.9000000000000001E-2</c:v>
                </c:pt>
                <c:pt idx="3">
                  <c:v>0.14899999999999999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51F-3B49-B13F-C775531D1294}"/>
            </c:ext>
          </c:extLst>
        </c:ser>
        <c:ser>
          <c:idx val="5"/>
          <c:order val="5"/>
          <c:tx>
            <c:v>Trial 6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dashDot"/>
                <a:round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12943914940045723"/>
                  <c:y val="0.7186468744616006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Experiment!$G$2:$G$5</c:f>
              <c:numCache>
                <c:formatCode>General</c:formatCode>
                <c:ptCount val="4"/>
                <c:pt idx="0">
                  <c:v>1.4999999999999999E-2</c:v>
                </c:pt>
                <c:pt idx="1">
                  <c:v>4.2999999999999997E-2</c:v>
                </c:pt>
                <c:pt idx="2">
                  <c:v>0.08</c:v>
                </c:pt>
                <c:pt idx="3">
                  <c:v>0.154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51F-3B49-B13F-C775531D1294}"/>
            </c:ext>
          </c:extLst>
        </c:ser>
        <c:ser>
          <c:idx val="6"/>
          <c:order val="6"/>
          <c:tx>
            <c:v>Trial 7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ysDash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1.8570046710654334E-2"/>
                  <c:y val="0.6965057557958702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Experiment!$H$2:$H$5</c:f>
              <c:numCache>
                <c:formatCode>General</c:formatCode>
                <c:ptCount val="4"/>
                <c:pt idx="0">
                  <c:v>1.2E-2</c:v>
                </c:pt>
                <c:pt idx="1">
                  <c:v>4.5999999999999999E-2</c:v>
                </c:pt>
                <c:pt idx="2">
                  <c:v>7.9000000000000001E-2</c:v>
                </c:pt>
                <c:pt idx="3">
                  <c:v>0.14799999999999999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51F-3B49-B13F-C775531D1294}"/>
            </c:ext>
          </c:extLst>
        </c:ser>
        <c:ser>
          <c:idx val="7"/>
          <c:order val="7"/>
          <c:tx>
            <c:v>Trial 8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60000"/>
                  </a:schemeClr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9.3686870348557924E-2"/>
                  <c:y val="0.802440676698372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Experiment!$I$2:$I$5</c:f>
              <c:numCache>
                <c:formatCode>General</c:formatCode>
                <c:ptCount val="4"/>
                <c:pt idx="0">
                  <c:v>1.2999999999999999E-2</c:v>
                </c:pt>
                <c:pt idx="1">
                  <c:v>4.3999999999999997E-2</c:v>
                </c:pt>
                <c:pt idx="2">
                  <c:v>7.8E-2</c:v>
                </c:pt>
                <c:pt idx="3">
                  <c:v>0.17799999999999999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51F-3B49-B13F-C775531D1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4887039"/>
        <c:axId val="2134200159"/>
      </c:scatterChart>
      <c:valAx>
        <c:axId val="2104887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Compression</a:t>
                </a:r>
                <a:r>
                  <a:rPr lang="en-GB" baseline="0"/>
                  <a:t> of Spring (metres 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5443093514571342"/>
              <c:y val="0.840272966518528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4200159"/>
        <c:crosses val="autoZero"/>
        <c:crossBetween val="midCat"/>
      </c:valAx>
      <c:valAx>
        <c:axId val="21342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Change</a:t>
                </a:r>
                <a:r>
                  <a:rPr lang="en-GB" baseline="0"/>
                  <a:t> in Height of Cart (metres)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48870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172250111653205E-2"/>
          <c:y val="0.85052904737902468"/>
          <c:w val="0.90644881306088243"/>
          <c:h val="6.9922139033477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Energy Transformation: AVERAGE VS PREDICTED</a:t>
            </a:r>
          </a:p>
        </c:rich>
      </c:tx>
      <c:layout>
        <c:manualLayout>
          <c:xMode val="edge"/>
          <c:yMode val="edge"/>
          <c:x val="0.36009414639169984"/>
          <c:y val="1.29848721130708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452335775597803E-2"/>
          <c:y val="4.8686938541217181E-2"/>
          <c:w val="0.89192499436041617"/>
          <c:h val="0.81986579465238296"/>
        </c:manualLayout>
      </c:layout>
      <c:scatterChart>
        <c:scatterStyle val="lineMarker"/>
        <c:varyColors val="0"/>
        <c:ser>
          <c:idx val="0"/>
          <c:order val="0"/>
          <c:tx>
            <c:v>Theoretical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31487954098840687"/>
                  <c:y val="0.8655699069336955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Experiment!$A$10:$A$13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Experiment!$B$10:$B$13</c:f>
              <c:numCache>
                <c:formatCode>0.000</c:formatCode>
                <c:ptCount val="4"/>
                <c:pt idx="0">
                  <c:v>1.1634427899999999E-2</c:v>
                </c:pt>
                <c:pt idx="1">
                  <c:v>4.6711359792404261E-2</c:v>
                </c:pt>
                <c:pt idx="2">
                  <c:v>0.10505714748849285</c:v>
                </c:pt>
                <c:pt idx="3">
                  <c:v>0.18684543916961704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11-9743-BD5E-B26E0F058096}"/>
            </c:ext>
          </c:extLst>
        </c:ser>
        <c:ser>
          <c:idx val="1"/>
          <c:order val="1"/>
          <c:tx>
            <c:v>Experimental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name>Poly. (Experimental - Average)</c:nam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-0.16415406524386006"/>
                  <c:y val="0.7200676070410245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1.0000000000000002E-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5.0000000000000012E-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Experiment!$A$2:$A$5</c:f>
              <c:numCache>
                <c:formatCode>General</c:formatCode>
                <c:ptCount val="4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</c:numCache>
            </c:numRef>
          </c:xVal>
          <c:yVal>
            <c:numRef>
              <c:f>Experiment!$J$2:$J$5</c:f>
              <c:numCache>
                <c:formatCode>General</c:formatCode>
                <c:ptCount val="4"/>
                <c:pt idx="0">
                  <c:v>1.325E-2</c:v>
                </c:pt>
                <c:pt idx="1">
                  <c:v>4.3999999999999997E-2</c:v>
                </c:pt>
                <c:pt idx="2">
                  <c:v>7.8625E-2</c:v>
                </c:pt>
                <c:pt idx="3">
                  <c:v>0.15462499999999998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11-9743-BD5E-B26E0F058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6104847"/>
        <c:axId val="2132491583"/>
      </c:scatterChart>
      <c:valAx>
        <c:axId val="207610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800" b="0" i="0" baseline="0">
                    <a:effectLst/>
                  </a:rPr>
                  <a:t>Compression of Spring (metres)</a:t>
                </a:r>
                <a:endParaRPr lang="en-AU">
                  <a:effectLst/>
                </a:endParaRPr>
              </a:p>
            </c:rich>
          </c:tx>
          <c:layout>
            <c:manualLayout>
              <c:xMode val="edge"/>
              <c:yMode val="edge"/>
              <c:x val="0.3825555985248974"/>
              <c:y val="0.903320650471251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491583"/>
        <c:crosses val="autoZero"/>
        <c:crossBetween val="midCat"/>
      </c:valAx>
      <c:valAx>
        <c:axId val="2132491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800" b="0" i="0" baseline="0">
                    <a:effectLst/>
                  </a:rPr>
                  <a:t>Change in Height of Cart (metres)</a:t>
                </a:r>
                <a:endParaRPr lang="en-AU">
                  <a:effectLst/>
                </a:endParaRPr>
              </a:p>
            </c:rich>
          </c:tx>
          <c:layout>
            <c:manualLayout>
              <c:xMode val="edge"/>
              <c:yMode val="edge"/>
              <c:x val="2.125286027060122E-2"/>
              <c:y val="0.322564701447765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610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68427018717358"/>
          <c:y val="0.93958638191218513"/>
          <c:w val="0.53427948030382866"/>
          <c:h val="1.6215307051926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107950</xdr:colOff>
      <xdr:row>14</xdr:row>
      <xdr:rowOff>76200</xdr:rowOff>
    </xdr:from>
    <xdr:to>
      <xdr:col>15</xdr:col>
      <xdr:colOff>186267</xdr:colOff>
      <xdr:row>50</xdr:row>
      <xdr:rowOff>119529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3716BD-3B11-9C45-8136-AEC6324119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237067</xdr:colOff>
      <xdr:row>20</xdr:row>
      <xdr:rowOff>139700</xdr:rowOff>
    </xdr:from>
    <xdr:to>
      <xdr:col>18</xdr:col>
      <xdr:colOff>650488</xdr:colOff>
      <xdr:row>88</xdr:row>
      <xdr:rowOff>84667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85BB22-C595-D647-A577-3F1573CA2D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38514</xdr:colOff>
      <xdr:row>4</xdr:row>
      <xdr:rowOff>190500</xdr:rowOff>
    </xdr:from>
    <xdr:to>
      <xdr:col>32</xdr:col>
      <xdr:colOff>153276</xdr:colOff>
      <xdr:row>72</xdr:row>
      <xdr:rowOff>112889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DF100F-668B-BB4E-9752-3EE407D6C4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9798C-0E7B-EC48-91CA-15EBA708DF25}">
  <dimension ref="A1:L24"/>
  <sheetViews>
    <sheetView tabSelected="1" zoomScale="85" workbookViewId="0">
      <selection sqref="A1:A11"/>
    </sheetView>
  </sheetViews>
  <sheetFormatPr baseColWidth="10" defaultRowHeight="16" x14ac:dyDescent="0.2"/>
  <sheetData>
    <row r="1" spans="1:12" x14ac:dyDescent="0.2">
      <c r="A1" t="s">
        <v>0</v>
      </c>
      <c r="B1" t="s">
        <v>3</v>
      </c>
      <c r="C1" t="s">
        <v>4</v>
      </c>
      <c r="D1" s="1" t="s">
        <v>5</v>
      </c>
      <c r="E1" t="s">
        <v>19</v>
      </c>
      <c r="F1" t="s">
        <v>20</v>
      </c>
      <c r="G1" t="s">
        <v>21</v>
      </c>
      <c r="H1" t="s">
        <v>6</v>
      </c>
      <c r="L1" t="s">
        <v>2</v>
      </c>
    </row>
    <row r="2" spans="1:12" x14ac:dyDescent="0.2">
      <c r="A2">
        <v>50</v>
      </c>
      <c r="B2">
        <v>16.399999999999999</v>
      </c>
      <c r="C2">
        <v>16.399999999999999</v>
      </c>
      <c r="D2">
        <v>16.399999999999999</v>
      </c>
      <c r="E2">
        <f>(L2-B2)/100</f>
        <v>2.0000000000000282E-3</v>
      </c>
      <c r="F2">
        <f>(L2-C2)/100</f>
        <v>2.0000000000000282E-3</v>
      </c>
      <c r="G2">
        <f>(L2-D2)/100</f>
        <v>2.0000000000000282E-3</v>
      </c>
      <c r="H2" s="2">
        <f>(B2+C2+D2)/3</f>
        <v>16.399999999999999</v>
      </c>
      <c r="L2">
        <v>16.600000000000001</v>
      </c>
    </row>
    <row r="3" spans="1:12" x14ac:dyDescent="0.2">
      <c r="A3">
        <v>100</v>
      </c>
      <c r="B3">
        <v>16.100000000000001</v>
      </c>
      <c r="C3">
        <v>16.100000000000001</v>
      </c>
      <c r="D3">
        <v>16</v>
      </c>
      <c r="E3">
        <f t="shared" ref="E3:E11" si="0">(L3-B3)/100</f>
        <v>5.0000000000000001E-3</v>
      </c>
      <c r="F3">
        <f t="shared" ref="F3:F11" si="1">(L3-C3)/100</f>
        <v>5.0000000000000001E-3</v>
      </c>
      <c r="G3">
        <f t="shared" ref="G3:G11" si="2">(L3-D3)/100</f>
        <v>6.000000000000014E-3</v>
      </c>
      <c r="H3" s="2">
        <f t="shared" ref="H3:H11" si="3">(B3+C3+D3)/3</f>
        <v>16.066666666666666</v>
      </c>
      <c r="L3">
        <v>16.600000000000001</v>
      </c>
    </row>
    <row r="4" spans="1:12" x14ac:dyDescent="0.2">
      <c r="A4">
        <v>150</v>
      </c>
      <c r="B4">
        <v>15.8</v>
      </c>
      <c r="C4">
        <v>15.9</v>
      </c>
      <c r="D4">
        <v>15.8</v>
      </c>
      <c r="E4">
        <f t="shared" si="0"/>
        <v>8.0000000000000071E-3</v>
      </c>
      <c r="F4">
        <f t="shared" si="1"/>
        <v>7.0000000000000106E-3</v>
      </c>
      <c r="G4">
        <f t="shared" si="2"/>
        <v>8.0000000000000071E-3</v>
      </c>
      <c r="H4" s="2">
        <f t="shared" si="3"/>
        <v>15.833333333333334</v>
      </c>
      <c r="L4">
        <v>16.600000000000001</v>
      </c>
    </row>
    <row r="5" spans="1:12" x14ac:dyDescent="0.2">
      <c r="A5">
        <v>200</v>
      </c>
      <c r="B5">
        <v>15.5</v>
      </c>
      <c r="C5">
        <v>15.5</v>
      </c>
      <c r="D5">
        <v>15.5</v>
      </c>
      <c r="E5">
        <f t="shared" si="0"/>
        <v>1.1000000000000015E-2</v>
      </c>
      <c r="F5">
        <f t="shared" si="1"/>
        <v>1.1000000000000015E-2</v>
      </c>
      <c r="G5">
        <f t="shared" si="2"/>
        <v>1.1000000000000015E-2</v>
      </c>
      <c r="H5" s="2">
        <f t="shared" si="3"/>
        <v>15.5</v>
      </c>
      <c r="L5">
        <v>16.600000000000001</v>
      </c>
    </row>
    <row r="6" spans="1:12" x14ac:dyDescent="0.2">
      <c r="A6">
        <v>250</v>
      </c>
      <c r="B6">
        <v>15.2</v>
      </c>
      <c r="C6">
        <v>15.2</v>
      </c>
      <c r="D6">
        <v>15.2</v>
      </c>
      <c r="E6">
        <f t="shared" si="0"/>
        <v>1.4000000000000021E-2</v>
      </c>
      <c r="F6">
        <f t="shared" si="1"/>
        <v>1.4000000000000021E-2</v>
      </c>
      <c r="G6">
        <f t="shared" si="2"/>
        <v>1.4000000000000021E-2</v>
      </c>
      <c r="H6" s="2">
        <f t="shared" si="3"/>
        <v>15.199999999999998</v>
      </c>
      <c r="L6">
        <v>16.600000000000001</v>
      </c>
    </row>
    <row r="7" spans="1:12" x14ac:dyDescent="0.2">
      <c r="A7">
        <v>300</v>
      </c>
      <c r="B7">
        <v>15</v>
      </c>
      <c r="C7">
        <v>14.9</v>
      </c>
      <c r="D7">
        <v>14.8</v>
      </c>
      <c r="E7">
        <f t="shared" si="0"/>
        <v>1.6000000000000014E-2</v>
      </c>
      <c r="F7">
        <f t="shared" si="1"/>
        <v>1.7000000000000012E-2</v>
      </c>
      <c r="G7">
        <f t="shared" si="2"/>
        <v>1.8000000000000006E-2</v>
      </c>
      <c r="H7" s="2">
        <f t="shared" si="3"/>
        <v>14.9</v>
      </c>
      <c r="L7">
        <v>16.600000000000001</v>
      </c>
    </row>
    <row r="8" spans="1:12" x14ac:dyDescent="0.2">
      <c r="A8">
        <v>350</v>
      </c>
      <c r="B8">
        <v>14.5</v>
      </c>
      <c r="C8">
        <v>14.4</v>
      </c>
      <c r="D8">
        <v>14.4</v>
      </c>
      <c r="E8">
        <f t="shared" si="0"/>
        <v>2.1000000000000015E-2</v>
      </c>
      <c r="F8">
        <f t="shared" si="1"/>
        <v>2.2000000000000009E-2</v>
      </c>
      <c r="G8">
        <f t="shared" si="2"/>
        <v>2.2000000000000009E-2</v>
      </c>
      <c r="H8" s="2">
        <f t="shared" si="3"/>
        <v>14.433333333333332</v>
      </c>
      <c r="L8">
        <v>16.600000000000001</v>
      </c>
    </row>
    <row r="9" spans="1:12" x14ac:dyDescent="0.2">
      <c r="A9">
        <v>400</v>
      </c>
      <c r="B9">
        <v>14.2</v>
      </c>
      <c r="C9">
        <v>14.1</v>
      </c>
      <c r="D9">
        <v>14.1</v>
      </c>
      <c r="E9">
        <f t="shared" si="0"/>
        <v>2.4000000000000021E-2</v>
      </c>
      <c r="F9">
        <f t="shared" si="1"/>
        <v>2.5000000000000019E-2</v>
      </c>
      <c r="G9">
        <f t="shared" si="2"/>
        <v>2.5000000000000019E-2</v>
      </c>
      <c r="H9" s="2">
        <f t="shared" si="3"/>
        <v>14.133333333333333</v>
      </c>
      <c r="L9">
        <v>16.600000000000001</v>
      </c>
    </row>
    <row r="10" spans="1:12" x14ac:dyDescent="0.2">
      <c r="A10">
        <v>450</v>
      </c>
      <c r="B10">
        <v>13.8</v>
      </c>
      <c r="C10">
        <v>13.5</v>
      </c>
      <c r="D10">
        <v>13.5</v>
      </c>
      <c r="E10">
        <f t="shared" si="0"/>
        <v>2.8000000000000008E-2</v>
      </c>
      <c r="F10">
        <f t="shared" si="1"/>
        <v>3.1000000000000014E-2</v>
      </c>
      <c r="G10">
        <f t="shared" si="2"/>
        <v>3.1000000000000014E-2</v>
      </c>
      <c r="H10" s="2">
        <f t="shared" si="3"/>
        <v>13.6</v>
      </c>
      <c r="L10">
        <v>16.600000000000001</v>
      </c>
    </row>
    <row r="11" spans="1:12" x14ac:dyDescent="0.2">
      <c r="A11">
        <v>500</v>
      </c>
      <c r="B11">
        <v>12.7</v>
      </c>
      <c r="C11">
        <v>12.7</v>
      </c>
      <c r="D11">
        <v>12.5</v>
      </c>
      <c r="E11">
        <f t="shared" si="0"/>
        <v>3.9000000000000021E-2</v>
      </c>
      <c r="F11">
        <f t="shared" si="1"/>
        <v>3.9000000000000021E-2</v>
      </c>
      <c r="G11">
        <f t="shared" si="2"/>
        <v>4.1000000000000016E-2</v>
      </c>
      <c r="H11" s="2">
        <f t="shared" si="3"/>
        <v>12.633333333333333</v>
      </c>
      <c r="L11">
        <v>16.600000000000001</v>
      </c>
    </row>
    <row r="14" spans="1:12" x14ac:dyDescent="0.2">
      <c r="A14" t="s">
        <v>1</v>
      </c>
      <c r="B14" t="s">
        <v>7</v>
      </c>
    </row>
    <row r="15" spans="1:12" x14ac:dyDescent="0.2">
      <c r="A15">
        <f>A2/1000*9.8</f>
        <v>0.49000000000000005</v>
      </c>
      <c r="B15" s="3">
        <f t="shared" ref="B15:B22" si="4">(L2-H2)/100</f>
        <v>2.0000000000000282E-3</v>
      </c>
    </row>
    <row r="16" spans="1:12" x14ac:dyDescent="0.2">
      <c r="A16">
        <f t="shared" ref="A16:A22" si="5">A3/1000*9.8</f>
        <v>0.98000000000000009</v>
      </c>
      <c r="B16" s="3">
        <f t="shared" si="4"/>
        <v>5.3333333333333496E-3</v>
      </c>
    </row>
    <row r="17" spans="1:2" x14ac:dyDescent="0.2">
      <c r="A17">
        <f t="shared" si="5"/>
        <v>1.47</v>
      </c>
      <c r="B17" s="3">
        <f t="shared" si="4"/>
        <v>7.6666666666666749E-3</v>
      </c>
    </row>
    <row r="18" spans="1:2" x14ac:dyDescent="0.2">
      <c r="A18">
        <f t="shared" si="5"/>
        <v>1.9600000000000002</v>
      </c>
      <c r="B18" s="3">
        <f t="shared" si="4"/>
        <v>1.1000000000000015E-2</v>
      </c>
    </row>
    <row r="19" spans="1:2" x14ac:dyDescent="0.2">
      <c r="A19">
        <f t="shared" si="5"/>
        <v>2.4500000000000002</v>
      </c>
      <c r="B19" s="3">
        <f t="shared" si="4"/>
        <v>1.4000000000000038E-2</v>
      </c>
    </row>
    <row r="20" spans="1:2" x14ac:dyDescent="0.2">
      <c r="A20">
        <f t="shared" si="5"/>
        <v>2.94</v>
      </c>
      <c r="B20" s="3">
        <f t="shared" si="4"/>
        <v>1.7000000000000012E-2</v>
      </c>
    </row>
    <row r="21" spans="1:2" x14ac:dyDescent="0.2">
      <c r="A21">
        <f t="shared" si="5"/>
        <v>3.43</v>
      </c>
      <c r="B21" s="3">
        <f t="shared" si="4"/>
        <v>2.1666666666666695E-2</v>
      </c>
    </row>
    <row r="22" spans="1:2" x14ac:dyDescent="0.2">
      <c r="A22">
        <f t="shared" si="5"/>
        <v>3.9200000000000004</v>
      </c>
      <c r="B22" s="3">
        <f t="shared" si="4"/>
        <v>2.4666666666666684E-2</v>
      </c>
    </row>
    <row r="23" spans="1:2" x14ac:dyDescent="0.2">
      <c r="A23">
        <f>A10/1000*9.8</f>
        <v>4.41</v>
      </c>
      <c r="B23" s="3">
        <f>(L10-H10)/100</f>
        <v>3.0000000000000016E-2</v>
      </c>
    </row>
    <row r="24" spans="1:2" x14ac:dyDescent="0.2">
      <c r="A24">
        <f>A11/1000*9.8</f>
        <v>4.9000000000000004</v>
      </c>
      <c r="B24" s="3">
        <f>(L11-H11)/100</f>
        <v>3.9666666666666683E-2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251C0-10AA-F74D-9352-483B56C25BF2}">
  <dimension ref="A1:R13"/>
  <sheetViews>
    <sheetView zoomScale="75" zoomScaleNormal="100" workbookViewId="0">
      <selection sqref="A1:I5"/>
    </sheetView>
  </sheetViews>
  <sheetFormatPr baseColWidth="10" defaultRowHeight="16" x14ac:dyDescent="0.2"/>
  <cols>
    <col min="2" max="2" width="13.6640625" bestFit="1" customWidth="1"/>
  </cols>
  <sheetData>
    <row r="1" spans="1:18" x14ac:dyDescent="0.2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18</v>
      </c>
    </row>
    <row r="2" spans="1:18" x14ac:dyDescent="0.2">
      <c r="A2" s="4">
        <v>0.02</v>
      </c>
      <c r="B2" s="4">
        <v>1.4E-2</v>
      </c>
      <c r="C2" s="4">
        <v>1.2999999999999999E-2</v>
      </c>
      <c r="D2" s="4">
        <v>1.2999999999999999E-2</v>
      </c>
      <c r="E2" s="4">
        <v>1.2E-2</v>
      </c>
      <c r="F2" s="4">
        <v>1.4E-2</v>
      </c>
      <c r="G2" s="4">
        <v>1.4999999999999999E-2</v>
      </c>
      <c r="H2" s="4">
        <v>1.2E-2</v>
      </c>
      <c r="I2" s="4">
        <v>1.2999999999999999E-2</v>
      </c>
      <c r="J2">
        <f>AVERAGE(B2:I2)</f>
        <v>1.325E-2</v>
      </c>
      <c r="K2" s="4">
        <v>100</v>
      </c>
      <c r="L2" s="4">
        <v>100</v>
      </c>
      <c r="M2" s="4">
        <v>100</v>
      </c>
      <c r="N2" s="4">
        <v>100</v>
      </c>
      <c r="O2" s="4">
        <v>100</v>
      </c>
      <c r="P2" s="4">
        <v>100</v>
      </c>
      <c r="Q2" s="4">
        <v>100</v>
      </c>
      <c r="R2" s="4">
        <v>100</v>
      </c>
    </row>
    <row r="3" spans="1:18" x14ac:dyDescent="0.2">
      <c r="A3" s="4">
        <v>0.04</v>
      </c>
      <c r="B3" s="4">
        <v>4.1000000000000002E-2</v>
      </c>
      <c r="C3" s="4">
        <v>4.3999999999999997E-2</v>
      </c>
      <c r="D3" s="4">
        <v>4.4999999999999998E-2</v>
      </c>
      <c r="E3" s="4">
        <v>4.7E-2</v>
      </c>
      <c r="F3" s="4">
        <v>4.2000000000000003E-2</v>
      </c>
      <c r="G3" s="4">
        <v>4.2999999999999997E-2</v>
      </c>
      <c r="H3" s="4">
        <v>4.5999999999999999E-2</v>
      </c>
      <c r="I3" s="4">
        <v>4.3999999999999997E-2</v>
      </c>
      <c r="J3">
        <f>AVERAGE(B3:I3)</f>
        <v>4.3999999999999997E-2</v>
      </c>
    </row>
    <row r="4" spans="1:18" x14ac:dyDescent="0.2">
      <c r="A4" s="4">
        <v>0.06</v>
      </c>
      <c r="B4" s="4">
        <v>7.8E-2</v>
      </c>
      <c r="C4" s="4">
        <v>7.9000000000000001E-2</v>
      </c>
      <c r="D4" s="4">
        <v>7.3999999999999996E-2</v>
      </c>
      <c r="E4" s="4">
        <v>8.2000000000000003E-2</v>
      </c>
      <c r="F4" s="4">
        <v>7.9000000000000001E-2</v>
      </c>
      <c r="G4" s="4">
        <v>0.08</v>
      </c>
      <c r="H4" s="4">
        <v>7.9000000000000001E-2</v>
      </c>
      <c r="I4" s="4">
        <v>7.8E-2</v>
      </c>
      <c r="J4">
        <f>AVERAGE(B4:I4)</f>
        <v>7.8625E-2</v>
      </c>
    </row>
    <row r="5" spans="1:18" x14ac:dyDescent="0.2">
      <c r="A5" s="4">
        <v>0.08</v>
      </c>
      <c r="B5" s="4">
        <v>0.186</v>
      </c>
      <c r="C5" s="4">
        <v>0.13300000000000001</v>
      </c>
      <c r="D5" s="4">
        <v>0.151</v>
      </c>
      <c r="E5" s="4">
        <v>0.13800000000000001</v>
      </c>
      <c r="F5" s="4">
        <v>0.14899999999999999</v>
      </c>
      <c r="G5" s="4">
        <v>0.154</v>
      </c>
      <c r="H5" s="4">
        <v>0.14799999999999999</v>
      </c>
      <c r="I5" s="4">
        <v>0.17799999999999999</v>
      </c>
      <c r="J5">
        <f>AVERAGE(B5:I5)</f>
        <v>0.15462499999999998</v>
      </c>
    </row>
    <row r="9" spans="1:18" x14ac:dyDescent="0.2">
      <c r="A9" s="4" t="s">
        <v>8</v>
      </c>
      <c r="B9" s="4" t="s">
        <v>17</v>
      </c>
    </row>
    <row r="10" spans="1:18" x14ac:dyDescent="0.2">
      <c r="A10" s="4">
        <v>0.02</v>
      </c>
      <c r="B10" s="5">
        <v>1.1634427899999999E-2</v>
      </c>
      <c r="C10">
        <f>(0.5*165.81*(Experiment!A10)^2)/(0.25545*9.8)</f>
        <v>1.3246731458290893E-2</v>
      </c>
      <c r="D10">
        <f>(0.5*165.81*0.02^2)/(0.25545*9.8)</f>
        <v>1.3246731458290893E-2</v>
      </c>
    </row>
    <row r="11" spans="1:18" x14ac:dyDescent="0.2">
      <c r="A11" s="4">
        <v>0.04</v>
      </c>
      <c r="B11" s="5">
        <f>0.269*SIN(10*(PI()/180))</f>
        <v>4.6711359792404261E-2</v>
      </c>
      <c r="C11">
        <f>(0.5*165.81*(Experiment!A11)^2)/(0.25545*9.8)</f>
        <v>5.298692583316357E-2</v>
      </c>
    </row>
    <row r="12" spans="1:18" x14ac:dyDescent="0.2">
      <c r="A12" s="4">
        <v>0.06</v>
      </c>
      <c r="B12" s="5">
        <f>0.605*SIN(10*(PI()/180))</f>
        <v>0.10505714748849285</v>
      </c>
      <c r="C12">
        <f>(0.5*165.81*(Experiment!A12)^2)/(0.25545*9.8)</f>
        <v>0.11922058312461802</v>
      </c>
    </row>
    <row r="13" spans="1:18" x14ac:dyDescent="0.2">
      <c r="A13" s="4">
        <v>0.08</v>
      </c>
      <c r="B13" s="5">
        <f>1.076*SIN(10*(PI()/180))</f>
        <v>0.18684543916961704</v>
      </c>
      <c r="C13">
        <f>(0.5*165.81*(Experiment!A13)^2)/(0.25545*9.8)</f>
        <v>0.21194770333265428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Hooke's Law Experiment</vt:lpstr>
      <vt:lpstr>Experiment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2019-09-13T02:37:06Z</dcterms:created>
  <dcterms:modified xsi:type="dcterms:W3CDTF">2019-10-17T00:30:07Z</dcterms:modified>
</cp:coreProperties>
</file>