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3"/>
  <workbookPr filterPrivacy="1" defaultThemeVersion="124226"/>
  <xr:revisionPtr revIDLastSave="0" documentId="13_ncr:1_{C7E02EC6-8A32-C148-B02B-78FEF4737D4C}" xr6:coauthVersionLast="45" xr6:coauthVersionMax="45" xr10:uidLastSave="{00000000-0000-0000-0000-000000000000}"/>
  <bookViews>
    <workbookView xWindow="0" yWindow="460" windowWidth="20980" windowHeight="16400" xr2:uid="{00000000-000D-0000-FFFF-FFFF00000000}"/>
  </bookViews>
  <sheets>
    <sheet name="Data" sheetId="6" r:id="rId1"/>
    <sheet name="YouTube data" sheetId="5" r:id="rId2"/>
    <sheet name="Facebook data" sheetId="2" r:id="rId3"/>
    <sheet name="Google trends" sheetId="3"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5" i="5" l="1"/>
  <c r="C27" i="5"/>
  <c r="C21" i="6"/>
  <c r="D21" i="6"/>
  <c r="B21" i="6"/>
  <c r="G10" i="3"/>
  <c r="G9" i="3"/>
  <c r="G8" i="3"/>
  <c r="G5" i="3"/>
  <c r="G4" i="3"/>
  <c r="G3" i="3"/>
  <c r="D18" i="6"/>
  <c r="C18" i="6"/>
  <c r="B18" i="6"/>
  <c r="D17" i="6"/>
  <c r="C17" i="6"/>
  <c r="B17" i="6"/>
  <c r="D16" i="6"/>
  <c r="C16" i="6"/>
  <c r="B16" i="6"/>
  <c r="D15" i="6"/>
  <c r="C15" i="6"/>
  <c r="B15" i="6"/>
  <c r="D14" i="6"/>
  <c r="C14" i="6"/>
  <c r="B14" i="6"/>
  <c r="C10" i="6"/>
  <c r="C11" i="6"/>
  <c r="B10" i="6"/>
  <c r="B11" i="6"/>
  <c r="F21" i="6"/>
  <c r="H21" i="6"/>
  <c r="G21" i="6"/>
  <c r="T15" i="2"/>
  <c r="T14" i="2"/>
  <c r="T13" i="2"/>
  <c r="T12" i="2"/>
  <c r="T11" i="2"/>
  <c r="T10" i="2"/>
  <c r="T9" i="2"/>
  <c r="T8" i="2"/>
  <c r="T7" i="2"/>
  <c r="T6" i="2"/>
  <c r="T5" i="2"/>
  <c r="T4" i="2"/>
  <c r="T3" i="2"/>
  <c r="M11" i="2"/>
  <c r="M10" i="2"/>
  <c r="M9" i="2"/>
  <c r="M8" i="2"/>
  <c r="M7" i="2"/>
  <c r="M6" i="2"/>
  <c r="M5" i="2"/>
  <c r="M4" i="2"/>
  <c r="M3" i="2"/>
  <c r="F14" i="2"/>
  <c r="F13" i="2"/>
  <c r="F12" i="2"/>
  <c r="F11" i="2"/>
  <c r="F10" i="2"/>
  <c r="F9" i="2"/>
  <c r="F8" i="2"/>
  <c r="F7" i="2"/>
  <c r="F6" i="2"/>
  <c r="F5" i="2"/>
  <c r="F4" i="2"/>
  <c r="F3" i="2"/>
</calcChain>
</file>

<file path=xl/sharedStrings.xml><?xml version="1.0" encoding="utf-8"?>
<sst xmlns="http://schemas.openxmlformats.org/spreadsheetml/2006/main" count="171" uniqueCount="127">
  <si>
    <t>Brand</t>
  </si>
  <si>
    <t>Engagement</t>
  </si>
  <si>
    <t>Youtube subscribers</t>
  </si>
  <si>
    <t>No. of. Facebook posts</t>
  </si>
  <si>
    <t>Coles</t>
  </si>
  <si>
    <t>Woolworths</t>
  </si>
  <si>
    <t>Youtube joining date</t>
  </si>
  <si>
    <t>July 27, 2011</t>
  </si>
  <si>
    <t>NA</t>
  </si>
  <si>
    <t>Aug 5, 2008</t>
  </si>
  <si>
    <t>Aldi Australia</t>
  </si>
  <si>
    <t>Oct 24, 2012</t>
  </si>
  <si>
    <t>Share of voice</t>
  </si>
  <si>
    <t>Date</t>
  </si>
  <si>
    <t>Story</t>
  </si>
  <si>
    <t>Likes</t>
  </si>
  <si>
    <t>Shares</t>
  </si>
  <si>
    <t>Comments</t>
  </si>
  <si>
    <t>Total</t>
  </si>
  <si>
    <t>Aldi</t>
  </si>
  <si>
    <t xml:space="preserve"> Awareness / Reach</t>
  </si>
  <si>
    <t>Facebook likes (total for the brand page)</t>
  </si>
  <si>
    <t>Market share in 2016 (RoyMorgan research)</t>
  </si>
  <si>
    <t>Views</t>
  </si>
  <si>
    <t>S. No</t>
  </si>
  <si>
    <t>Title</t>
  </si>
  <si>
    <t>How to make delicious home made nut butter</t>
  </si>
  <si>
    <t>How to use gravy beef</t>
  </si>
  <si>
    <t>How to use chuck casserole steak</t>
  </si>
  <si>
    <t>How to make the perfect pizza dough</t>
  </si>
  <si>
    <t>The ultimate big breakfast</t>
  </si>
  <si>
    <t>5-minute doughnut dessert</t>
  </si>
  <si>
    <t>How to make speedy sweet potatoes</t>
  </si>
  <si>
    <t>The new hash browns</t>
  </si>
  <si>
    <t>How to make cheesy parsnip fries</t>
  </si>
  <si>
    <t>How to make chocolate skillet cookie cake</t>
  </si>
  <si>
    <t>Quick banana split</t>
  </si>
  <si>
    <t>How to make surprise peanut butter…</t>
  </si>
  <si>
    <t>Easy carrot-cake flavoured porridge</t>
  </si>
  <si>
    <t>Easy pizza dough</t>
  </si>
  <si>
    <t>How to make peanut butter frosting</t>
  </si>
  <si>
    <t>Smoothie bowls</t>
  </si>
  <si>
    <t>How to make real strawberry milk</t>
  </si>
  <si>
    <t>Peppered chicken and Strawberry salad</t>
  </si>
  <si>
    <t>How to make rainbow Choc-chip strawberries</t>
  </si>
  <si>
    <t>Strawberry cheesecake iceblocks</t>
  </si>
  <si>
    <t>How to make strawberry dressing</t>
  </si>
  <si>
    <t>Easiest ever sausage rolls</t>
  </si>
  <si>
    <t>Super simple spring lamb and haloumi skewers</t>
  </si>
  <si>
    <t>Easiest ever lamb salad</t>
  </si>
  <si>
    <t>How to make chilli chicken drumsticks</t>
  </si>
  <si>
    <t>How to make lamb kofta</t>
  </si>
  <si>
    <t>How to make poached eggs</t>
  </si>
  <si>
    <t>How to make Quinoa pizza</t>
  </si>
  <si>
    <t>Woolworths eat like champ</t>
  </si>
  <si>
    <t>Taste of home</t>
  </si>
  <si>
    <t>Paralympics - Ryley</t>
  </si>
  <si>
    <t>Olympics - Joe Ingles</t>
  </si>
  <si>
    <t>Grown in Australia</t>
  </si>
  <si>
    <t>Ryeley Batt BTS</t>
  </si>
  <si>
    <t>Joe Ingles Bts for WOW</t>
  </si>
  <si>
    <t>O &amp; G protein</t>
  </si>
  <si>
    <t xml:space="preserve">Dolmio </t>
  </si>
  <si>
    <t>Dinner dilemmas</t>
  </si>
  <si>
    <t>American inspired meal ideas</t>
  </si>
  <si>
    <t>Peanut butter recipe</t>
  </si>
  <si>
    <t>Moo's premium yogurt</t>
  </si>
  <si>
    <t>Cookie</t>
  </si>
  <si>
    <t>Weeknight meals</t>
  </si>
  <si>
    <t>Pork in your fork</t>
  </si>
  <si>
    <t>Nachos</t>
  </si>
  <si>
    <t>Sweet treat</t>
  </si>
  <si>
    <t>Breakfast</t>
  </si>
  <si>
    <t>Honey soy chicken wings</t>
  </si>
  <si>
    <t>Breakfast from Brazil</t>
  </si>
  <si>
    <t>Aussie olympians</t>
  </si>
  <si>
    <t>Aussie athelets</t>
  </si>
  <si>
    <t>Brekkie in Australia</t>
  </si>
  <si>
    <t>Joe Ingles</t>
  </si>
  <si>
    <t>Fastest hand peeled orange</t>
  </si>
  <si>
    <t>feast like a winner</t>
  </si>
  <si>
    <t>Kitchen baking</t>
  </si>
  <si>
    <t>Sunday breakfast</t>
  </si>
  <si>
    <t>Expressi machine</t>
  </si>
  <si>
    <t>Taglietelle</t>
  </si>
  <si>
    <t>Basketball special buys</t>
  </si>
  <si>
    <t>Tell us</t>
  </si>
  <si>
    <t>Why your dad is the best</t>
  </si>
  <si>
    <t>Fathers day savory or sweet</t>
  </si>
  <si>
    <t>Succulent dinners</t>
  </si>
  <si>
    <t xml:space="preserve">Drinks </t>
  </si>
  <si>
    <t>Chicken cobber</t>
  </si>
  <si>
    <t>Active wear</t>
  </si>
  <si>
    <t>Aldi items pantry</t>
  </si>
  <si>
    <t>Total Youtube views</t>
  </si>
  <si>
    <t>Avg. views per video</t>
  </si>
  <si>
    <t>No. of Youtube videos</t>
  </si>
  <si>
    <t>Avg. likes per Facebook post</t>
  </si>
  <si>
    <t>Avg. comments per Facebook post</t>
  </si>
  <si>
    <t>Avg. shares per Facebook post</t>
  </si>
  <si>
    <t>Avg. engagement (likes/comments/shares) per post</t>
  </si>
  <si>
    <t xml:space="preserve">Facebook total engagement (likes/comments/shares) </t>
  </si>
  <si>
    <t>Social media performance of Australian supermarkets in 2016</t>
  </si>
  <si>
    <t>Social media performance in 2015</t>
  </si>
  <si>
    <t>Facebook metrics(from Aug 16-31, 2015)</t>
  </si>
  <si>
    <t>Market share</t>
  </si>
  <si>
    <t>Market share in 2015</t>
  </si>
  <si>
    <t>Share of online shopping (IBIS research)</t>
  </si>
  <si>
    <t>Avg. voice (using supermarket in search term)</t>
  </si>
  <si>
    <t>YouTube metrics (computed for Aug 2016)</t>
  </si>
  <si>
    <t>Facebook metrics (computed for Aug 16-31, 2016)</t>
  </si>
  <si>
    <t>Voice and share of voice from Google Trends (for Jan 2016 - Aug 2016)</t>
  </si>
  <si>
    <t>Share of voice (Jan 2015 - Aug 2015)</t>
  </si>
  <si>
    <t>YouTube metrics</t>
  </si>
  <si>
    <t>Supermarket company</t>
  </si>
  <si>
    <t>Week</t>
  </si>
  <si>
    <t>Average voice in 2015 (Jan to Aug 2015)</t>
  </si>
  <si>
    <t>Average voice in 2016 (Jan to Aug 2016)</t>
  </si>
  <si>
    <t xml:space="preserve"> Aldi</t>
  </si>
  <si>
    <t>Key findings and recommendations in 2015</t>
  </si>
  <si>
    <t xml:space="preserve">1. Despite being a larger retailer, Woolworths lagged behind Coles in online reach, and engagement. Though reach is not far behind that of Coles, engagement lags behind Coles significantly (particularly in Facebook).                                                                                                                                                               2. Woolworths's online share of purchases were lower than that of coles.                                                                                                                                                        3. Smaller retailer Aldi predominantly focused on Facebook channel and did well in that channel. Woolworths social media strategy lacked focus- it was competing with Coles on all channels and was lagging behind on all of them.                                                                                                                                                  4. Overall, Woolworths needs to improve its social media strategy execution by identifying one channel to focus and concentrate its efforts on improving customer engagement.  </t>
  </si>
  <si>
    <t xml:space="preserve">Findings in 2016: </t>
  </si>
  <si>
    <t xml:space="preserve">Recommendations </t>
  </si>
  <si>
    <t>Which channel should be invested more in?</t>
  </si>
  <si>
    <t>Why?</t>
  </si>
  <si>
    <t xml:space="preserve">Awareness- Overall Coles has the highest brand awareness in comparison to the woolworths and aldi, this may also be due to coles investing in Facebook and youtube well before (2008) its competitors stepped onto the social media platform.                                                                                                                                                                                                                                                                          Enangement for Facebook and Youtube- Coles again has the highest enangement for youtube and facebook, while Aldi has not invested in youtube advertising.                                                                                                                                                                                                                                                                                    Share of voice- Aldi has the lowest share of voice as its average voice is much lower than Coles and Woolworths                                                                                                                                                                                                                                                                          Market Share- Overall, Coles still takes the lead in market share followed by woolworths and Aldi. </t>
  </si>
  <si>
    <t xml:space="preserve">Aldi should invest more in social media strategy, currently due to the lack of presence in Youtube and less efforts in facebook, Aldi is lagging behind on its customer engagement. Social media is going to be "the" platform for brand promotion and customer attaction as traditional advertising no longer reaches all segments of the population. Therefore, it is crucial that Aldi focuses all its efforts to develop a successful social media strategy and implement it. Also Coles and woolworths are very close competitors for market share, with only a difference of 5%, Woolworths should continue to predominantly focus on facebook as its main channel and persistently implement its strategy. Whereas, Coles should continue the efforts and strategy it is implementing and focus predominantly on youtube as it has a dominant hold and it has been successful.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</si>
</sst>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name val="Times New Roman"/>
      <family val="1"/>
    </font>
    <font>
      <sz val="11"/>
      <name val="Times New Roman"/>
      <family val="1"/>
    </font>
    <font>
      <b/>
      <sz val="11"/>
      <color theme="1"/>
      <name val="Times New Roman"/>
      <family val="1"/>
    </font>
    <font>
      <sz val="11"/>
      <color theme="1"/>
      <name val="Times New Roman"/>
      <family val="1"/>
    </font>
    <font>
      <b/>
      <sz val="12"/>
      <color theme="1"/>
      <name val="Times New Roman"/>
      <family val="1"/>
    </font>
    <font>
      <b/>
      <i/>
      <sz val="11"/>
      <name val="Times New Roman"/>
      <family val="1"/>
    </font>
    <font>
      <b/>
      <sz val="11"/>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s>
  <cellStyleXfs count="1">
    <xf numFmtId="0" fontId="0" fillId="0" borderId="0"/>
  </cellStyleXfs>
  <cellXfs count="128">
    <xf numFmtId="0" fontId="0" fillId="0" borderId="0" xfId="0"/>
    <xf numFmtId="0" fontId="2" fillId="0" borderId="0" xfId="0" applyFont="1"/>
    <xf numFmtId="0" fontId="2" fillId="0" borderId="11" xfId="0" applyFont="1" applyBorder="1"/>
    <xf numFmtId="0" fontId="2" fillId="0" borderId="12" xfId="0" applyFont="1" applyBorder="1"/>
    <xf numFmtId="3" fontId="2" fillId="0" borderId="7" xfId="0" applyNumberFormat="1" applyFont="1" applyBorder="1"/>
    <xf numFmtId="3" fontId="2" fillId="0" borderId="7" xfId="0" applyNumberFormat="1" applyFont="1" applyBorder="1" applyAlignment="1">
      <alignment horizontal="right"/>
    </xf>
    <xf numFmtId="0" fontId="2" fillId="0" borderId="17" xfId="0" applyFont="1" applyBorder="1"/>
    <xf numFmtId="0" fontId="2" fillId="0" borderId="18" xfId="0" applyFont="1" applyBorder="1"/>
    <xf numFmtId="3" fontId="2" fillId="0" borderId="9" xfId="0" applyNumberFormat="1" applyFont="1" applyBorder="1" applyAlignment="1">
      <alignment horizontal="right"/>
    </xf>
    <xf numFmtId="0" fontId="2" fillId="0" borderId="15" xfId="0" applyFont="1" applyBorder="1" applyAlignment="1">
      <alignment horizontal="right"/>
    </xf>
    <xf numFmtId="3" fontId="2" fillId="0" borderId="16" xfId="0" applyNumberFormat="1" applyFont="1" applyBorder="1" applyAlignment="1">
      <alignment horizontal="right"/>
    </xf>
    <xf numFmtId="0" fontId="0" fillId="0" borderId="0" xfId="0" applyAlignment="1">
      <alignment horizontal="right"/>
    </xf>
    <xf numFmtId="3" fontId="2" fillId="0" borderId="11" xfId="0" applyNumberFormat="1" applyFont="1" applyBorder="1" applyAlignment="1">
      <alignment horizontal="right"/>
    </xf>
    <xf numFmtId="0" fontId="2" fillId="0" borderId="12" xfId="0" applyFont="1" applyBorder="1" applyAlignment="1">
      <alignment horizontal="right"/>
    </xf>
    <xf numFmtId="0" fontId="2" fillId="0" borderId="17" xfId="0" applyFont="1" applyBorder="1" applyAlignment="1">
      <alignment horizontal="right"/>
    </xf>
    <xf numFmtId="0" fontId="2" fillId="0" borderId="11" xfId="0" applyFont="1" applyBorder="1" applyAlignment="1">
      <alignment horizontal="right"/>
    </xf>
    <xf numFmtId="0" fontId="2" fillId="0" borderId="18" xfId="0" applyFont="1" applyBorder="1" applyAlignment="1">
      <alignment horizontal="right"/>
    </xf>
    <xf numFmtId="10" fontId="2" fillId="0" borderId="11" xfId="0" applyNumberFormat="1" applyFont="1" applyBorder="1" applyAlignment="1">
      <alignment horizontal="right"/>
    </xf>
    <xf numFmtId="10" fontId="2" fillId="0" borderId="9" xfId="0" applyNumberFormat="1" applyFont="1" applyBorder="1" applyAlignment="1">
      <alignment horizontal="right"/>
    </xf>
    <xf numFmtId="10" fontId="2" fillId="0" borderId="12" xfId="0" applyNumberFormat="1" applyFont="1" applyBorder="1" applyAlignment="1">
      <alignment horizontal="right"/>
    </xf>
    <xf numFmtId="3" fontId="2" fillId="0" borderId="12" xfId="0" applyNumberFormat="1" applyFont="1" applyBorder="1" applyAlignment="1">
      <alignment horizontal="right"/>
    </xf>
    <xf numFmtId="0" fontId="0" fillId="4" borderId="10" xfId="0" applyFill="1" applyBorder="1"/>
    <xf numFmtId="0" fontId="2" fillId="4" borderId="11" xfId="0" applyFont="1" applyFill="1" applyBorder="1"/>
    <xf numFmtId="10" fontId="2" fillId="4" borderId="11" xfId="0" applyNumberFormat="1" applyFont="1" applyFill="1" applyBorder="1"/>
    <xf numFmtId="0" fontId="2" fillId="4" borderId="12" xfId="0" applyFont="1" applyFill="1" applyBorder="1"/>
    <xf numFmtId="3" fontId="2" fillId="0" borderId="10" xfId="0" applyNumberFormat="1" applyFont="1" applyBorder="1" applyAlignment="1">
      <alignment horizontal="right"/>
    </xf>
    <xf numFmtId="3" fontId="2" fillId="0" borderId="11" xfId="0" applyNumberFormat="1" applyFont="1" applyBorder="1"/>
    <xf numFmtId="3" fontId="2" fillId="0" borderId="10" xfId="0" applyNumberFormat="1" applyFont="1" applyBorder="1"/>
    <xf numFmtId="1" fontId="2" fillId="0" borderId="18" xfId="0" applyNumberFormat="1" applyFont="1" applyBorder="1" applyAlignment="1">
      <alignment horizontal="right"/>
    </xf>
    <xf numFmtId="10" fontId="2" fillId="0" borderId="16" xfId="0" applyNumberFormat="1" applyFont="1" applyBorder="1" applyAlignment="1">
      <alignment horizontal="right"/>
    </xf>
    <xf numFmtId="10" fontId="2" fillId="0" borderId="18" xfId="0" applyNumberFormat="1" applyFont="1" applyBorder="1" applyAlignment="1">
      <alignment horizontal="right"/>
    </xf>
    <xf numFmtId="0" fontId="2" fillId="4" borderId="18" xfId="0" applyFont="1" applyFill="1" applyBorder="1"/>
    <xf numFmtId="0" fontId="2" fillId="0" borderId="10" xfId="0" applyFont="1" applyBorder="1" applyAlignment="1">
      <alignment horizontal="right"/>
    </xf>
    <xf numFmtId="0" fontId="2" fillId="0" borderId="8" xfId="0" applyFont="1" applyBorder="1" applyAlignment="1">
      <alignment horizontal="right"/>
    </xf>
    <xf numFmtId="0" fontId="2" fillId="0" borderId="12" xfId="0" applyFont="1" applyBorder="1" applyAlignment="1">
      <alignment horizontal="left"/>
    </xf>
    <xf numFmtId="0" fontId="1" fillId="4" borderId="2" xfId="0" applyFont="1" applyFill="1" applyBorder="1"/>
    <xf numFmtId="0" fontId="1" fillId="4" borderId="3" xfId="0" applyFont="1" applyFill="1" applyBorder="1" applyAlignment="1">
      <alignment horizontal="center"/>
    </xf>
    <xf numFmtId="0" fontId="1" fillId="4" borderId="2" xfId="0" applyFont="1" applyFill="1" applyBorder="1" applyAlignment="1">
      <alignment horizontal="center"/>
    </xf>
    <xf numFmtId="0" fontId="0" fillId="5" borderId="0" xfId="0" applyFill="1"/>
    <xf numFmtId="0" fontId="0" fillId="5" borderId="1" xfId="0" applyFill="1" applyBorder="1"/>
    <xf numFmtId="17" fontId="4" fillId="5" borderId="1" xfId="0" applyNumberFormat="1" applyFont="1" applyFill="1" applyBorder="1"/>
    <xf numFmtId="3" fontId="0" fillId="5" borderId="0" xfId="0" applyNumberFormat="1" applyFill="1"/>
    <xf numFmtId="0" fontId="0" fillId="5" borderId="23" xfId="0" applyFill="1" applyBorder="1"/>
    <xf numFmtId="3" fontId="4" fillId="5" borderId="24" xfId="0" applyNumberFormat="1" applyFont="1" applyFill="1" applyBorder="1"/>
    <xf numFmtId="3" fontId="0" fillId="5" borderId="24" xfId="0" applyNumberFormat="1" applyFill="1" applyBorder="1"/>
    <xf numFmtId="0" fontId="0" fillId="5" borderId="25" xfId="0" applyFill="1" applyBorder="1"/>
    <xf numFmtId="17" fontId="4" fillId="5" borderId="26" xfId="0" applyNumberFormat="1" applyFont="1" applyFill="1" applyBorder="1"/>
    <xf numFmtId="3" fontId="0" fillId="5" borderId="27" xfId="0" applyNumberFormat="1" applyFill="1" applyBorder="1"/>
    <xf numFmtId="0" fontId="0" fillId="5" borderId="28" xfId="0" applyFill="1" applyBorder="1"/>
    <xf numFmtId="17" fontId="4" fillId="5" borderId="29" xfId="0" applyNumberFormat="1" applyFont="1" applyFill="1" applyBorder="1"/>
    <xf numFmtId="3" fontId="4" fillId="5" borderId="30" xfId="0" applyNumberFormat="1" applyFont="1" applyFill="1" applyBorder="1"/>
    <xf numFmtId="0" fontId="3" fillId="5" borderId="31" xfId="0" applyFont="1" applyFill="1" applyBorder="1" applyAlignment="1">
      <alignment horizontal="center"/>
    </xf>
    <xf numFmtId="0" fontId="3" fillId="5" borderId="32" xfId="0" applyFont="1" applyFill="1" applyBorder="1" applyAlignment="1">
      <alignment horizontal="center"/>
    </xf>
    <xf numFmtId="3" fontId="3" fillId="5" borderId="33" xfId="0" applyNumberFormat="1" applyFont="1" applyFill="1" applyBorder="1" applyAlignment="1">
      <alignment horizontal="center"/>
    </xf>
    <xf numFmtId="0" fontId="0" fillId="5" borderId="24" xfId="0" applyFill="1" applyBorder="1"/>
    <xf numFmtId="0" fontId="0" fillId="5" borderId="26" xfId="0" applyFill="1" applyBorder="1"/>
    <xf numFmtId="0" fontId="0" fillId="5" borderId="27" xfId="0" applyFill="1" applyBorder="1"/>
    <xf numFmtId="0" fontId="0" fillId="5" borderId="29" xfId="0" applyFill="1" applyBorder="1"/>
    <xf numFmtId="0" fontId="0" fillId="5" borderId="30" xfId="0" applyFill="1" applyBorder="1"/>
    <xf numFmtId="0" fontId="3" fillId="5" borderId="31" xfId="0" applyFont="1" applyFill="1" applyBorder="1"/>
    <xf numFmtId="0" fontId="3" fillId="5" borderId="32" xfId="0" applyFont="1" applyFill="1" applyBorder="1"/>
    <xf numFmtId="0" fontId="0" fillId="5" borderId="3" xfId="0" applyFill="1" applyBorder="1"/>
    <xf numFmtId="0" fontId="0" fillId="5" borderId="32" xfId="0" applyFill="1" applyBorder="1"/>
    <xf numFmtId="0" fontId="0" fillId="5" borderId="5" xfId="0" applyFill="1" applyBorder="1"/>
    <xf numFmtId="17" fontId="4" fillId="5" borderId="32" xfId="0" applyNumberFormat="1" applyFont="1" applyFill="1" applyBorder="1"/>
    <xf numFmtId="3" fontId="0" fillId="5" borderId="5" xfId="0" applyNumberFormat="1" applyFill="1" applyBorder="1"/>
    <xf numFmtId="0" fontId="3" fillId="5" borderId="34" xfId="0" applyFont="1" applyFill="1" applyBorder="1"/>
    <xf numFmtId="0" fontId="3" fillId="5" borderId="35" xfId="0" applyFont="1" applyFill="1" applyBorder="1"/>
    <xf numFmtId="3" fontId="3" fillId="5" borderId="36" xfId="0" applyNumberFormat="1" applyFont="1" applyFill="1" applyBorder="1" applyAlignment="1">
      <alignment horizontal="center"/>
    </xf>
    <xf numFmtId="0" fontId="4" fillId="5" borderId="1" xfId="0" applyFont="1" applyFill="1" applyBorder="1"/>
    <xf numFmtId="17" fontId="4" fillId="5" borderId="0" xfId="0" applyNumberFormat="1" applyFont="1" applyFill="1"/>
    <xf numFmtId="0" fontId="4" fillId="5" borderId="0" xfId="0" applyFont="1" applyFill="1"/>
    <xf numFmtId="0" fontId="4" fillId="5" borderId="29" xfId="0" applyFont="1" applyFill="1" applyBorder="1"/>
    <xf numFmtId="0" fontId="3" fillId="5" borderId="33" xfId="0" applyFont="1" applyFill="1" applyBorder="1"/>
    <xf numFmtId="17" fontId="4" fillId="5" borderId="37" xfId="0" applyNumberFormat="1" applyFont="1" applyFill="1" applyBorder="1"/>
    <xf numFmtId="17" fontId="4" fillId="5" borderId="38" xfId="0" applyNumberFormat="1" applyFont="1" applyFill="1" applyBorder="1"/>
    <xf numFmtId="0" fontId="4" fillId="5" borderId="38" xfId="0" applyFont="1" applyFill="1" applyBorder="1"/>
    <xf numFmtId="0" fontId="4" fillId="5" borderId="39" xfId="0" applyFont="1" applyFill="1" applyBorder="1"/>
    <xf numFmtId="17" fontId="4" fillId="5" borderId="23" xfId="0" applyNumberFormat="1" applyFont="1" applyFill="1" applyBorder="1"/>
    <xf numFmtId="0" fontId="4" fillId="5" borderId="24" xfId="0" applyFont="1" applyFill="1" applyBorder="1"/>
    <xf numFmtId="17" fontId="4" fillId="5" borderId="25" xfId="0" applyNumberFormat="1" applyFont="1" applyFill="1" applyBorder="1"/>
    <xf numFmtId="0" fontId="4" fillId="5" borderId="26" xfId="0" applyFont="1" applyFill="1" applyBorder="1"/>
    <xf numFmtId="0" fontId="4" fillId="5" borderId="27" xfId="0" applyFont="1" applyFill="1" applyBorder="1"/>
    <xf numFmtId="17" fontId="0" fillId="5" borderId="25" xfId="0" applyNumberFormat="1" applyFill="1" applyBorder="1"/>
    <xf numFmtId="17" fontId="4" fillId="5" borderId="28" xfId="0" applyNumberFormat="1" applyFont="1" applyFill="1" applyBorder="1"/>
    <xf numFmtId="17" fontId="0" fillId="5" borderId="23" xfId="0" applyNumberFormat="1" applyFill="1" applyBorder="1"/>
    <xf numFmtId="17" fontId="0" fillId="5" borderId="28" xfId="0" applyNumberFormat="1" applyFill="1" applyBorder="1"/>
    <xf numFmtId="0" fontId="0" fillId="5" borderId="0" xfId="0" applyFill="1" applyBorder="1"/>
    <xf numFmtId="0" fontId="7" fillId="5" borderId="1" xfId="0" applyFont="1" applyFill="1" applyBorder="1" applyAlignment="1">
      <alignment horizontal="center"/>
    </xf>
    <xf numFmtId="14" fontId="0" fillId="5" borderId="1" xfId="0" applyNumberFormat="1" applyFill="1" applyBorder="1"/>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6" fillId="2" borderId="19" xfId="0" applyFont="1" applyFill="1" applyBorder="1" applyAlignment="1">
      <alignment horizontal="left"/>
    </xf>
    <xf numFmtId="0" fontId="6" fillId="2" borderId="20" xfId="0" applyFont="1" applyFill="1" applyBorder="1" applyAlignment="1">
      <alignment horizontal="left"/>
    </xf>
    <xf numFmtId="0" fontId="6" fillId="2" borderId="21" xfId="0" applyFont="1" applyFill="1" applyBorder="1" applyAlignment="1">
      <alignment horizontal="left"/>
    </xf>
    <xf numFmtId="0" fontId="6" fillId="2" borderId="19" xfId="0" applyFont="1" applyFill="1" applyBorder="1" applyAlignment="1">
      <alignment horizontal="center"/>
    </xf>
    <xf numFmtId="0" fontId="6" fillId="2" borderId="20" xfId="0" applyFont="1" applyFill="1" applyBorder="1" applyAlignment="1">
      <alignment horizontal="center"/>
    </xf>
    <xf numFmtId="0" fontId="6" fillId="2" borderId="21"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6" fillId="2" borderId="13" xfId="0" applyFont="1" applyFill="1" applyBorder="1" applyAlignment="1">
      <alignment horizontal="left"/>
    </xf>
    <xf numFmtId="0" fontId="6" fillId="2" borderId="22" xfId="0" applyFont="1" applyFill="1" applyBorder="1" applyAlignment="1">
      <alignment horizontal="left"/>
    </xf>
    <xf numFmtId="0" fontId="6" fillId="2" borderId="6" xfId="0" applyFont="1" applyFill="1" applyBorder="1" applyAlignment="1">
      <alignment horizontal="left"/>
    </xf>
    <xf numFmtId="3" fontId="6" fillId="2" borderId="13" xfId="0" applyNumberFormat="1" applyFont="1" applyFill="1" applyBorder="1" applyAlignment="1">
      <alignment horizontal="center"/>
    </xf>
    <xf numFmtId="3" fontId="6" fillId="2" borderId="22" xfId="0" applyNumberFormat="1" applyFont="1" applyFill="1" applyBorder="1" applyAlignment="1">
      <alignment horizontal="center"/>
    </xf>
    <xf numFmtId="3" fontId="6" fillId="2" borderId="6" xfId="0" applyNumberFormat="1"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31" xfId="0" applyFont="1" applyFill="1" applyBorder="1" applyAlignment="1">
      <alignment horizontal="center"/>
    </xf>
    <xf numFmtId="0" fontId="3" fillId="2" borderId="32" xfId="0" applyFont="1" applyFill="1" applyBorder="1" applyAlignment="1">
      <alignment horizontal="center"/>
    </xf>
    <xf numFmtId="0" fontId="3" fillId="2" borderId="33" xfId="0" applyFont="1" applyFill="1" applyBorder="1" applyAlignment="1">
      <alignment horizontal="center"/>
    </xf>
    <xf numFmtId="0" fontId="3" fillId="2" borderId="40" xfId="0" applyFont="1" applyFill="1" applyBorder="1" applyAlignment="1">
      <alignment horizontal="center"/>
    </xf>
    <xf numFmtId="0" fontId="7" fillId="2" borderId="1" xfId="0" applyFont="1" applyFill="1" applyBorder="1" applyAlignment="1">
      <alignment horizontal="center"/>
    </xf>
    <xf numFmtId="0" fontId="7" fillId="5" borderId="1" xfId="0" applyFont="1" applyFill="1" applyBorder="1" applyAlignment="1">
      <alignment horizontal="center"/>
    </xf>
    <xf numFmtId="0" fontId="7" fillId="5" borderId="41" xfId="0" applyFont="1" applyFill="1" applyBorder="1" applyAlignment="1">
      <alignment horizontal="center"/>
    </xf>
    <xf numFmtId="0" fontId="7" fillId="5" borderId="42" xfId="0" applyFont="1" applyFill="1" applyBorder="1" applyAlignment="1">
      <alignment horizontal="center"/>
    </xf>
    <xf numFmtId="164" fontId="0" fillId="5" borderId="0" xfId="0" applyNumberFormat="1" applyFill="1" applyBorder="1"/>
    <xf numFmtId="164" fontId="0" fillId="5" borderId="1" xfId="0" applyNumberFormat="1" applyFill="1" applyBorder="1"/>
    <xf numFmtId="0" fontId="0" fillId="5" borderId="43" xfId="0" applyFill="1" applyBorder="1"/>
    <xf numFmtId="0" fontId="2" fillId="0" borderId="44" xfId="0" applyFont="1" applyBorder="1" applyAlignment="1">
      <alignment horizontal="left"/>
    </xf>
    <xf numFmtId="10" fontId="2" fillId="4" borderId="8" xfId="0" applyNumberFormat="1" applyFont="1" applyFill="1" applyBorder="1"/>
    <xf numFmtId="0" fontId="1" fillId="2" borderId="45" xfId="0" applyFont="1" applyFill="1" applyBorder="1" applyAlignment="1">
      <alignment horizontal="center"/>
    </xf>
    <xf numFmtId="0" fontId="1" fillId="2" borderId="14" xfId="0" applyFont="1" applyFill="1" applyBorder="1" applyAlignment="1">
      <alignment horizontal="center"/>
    </xf>
    <xf numFmtId="2" fontId="0" fillId="0" borderId="1" xfId="0" applyNumberFormat="1" applyBorder="1" applyAlignment="1">
      <alignment horizontal="right"/>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tabSelected="1" zoomScale="132" workbookViewId="0">
      <selection activeCell="C57" sqref="C57"/>
    </sheetView>
  </sheetViews>
  <sheetFormatPr baseColWidth="10" defaultColWidth="8.83203125" defaultRowHeight="15" x14ac:dyDescent="0.2"/>
  <cols>
    <col min="1" max="1" width="50.6640625" customWidth="1"/>
    <col min="2" max="3" width="20.5" style="11" customWidth="1"/>
    <col min="4" max="4" width="22.5" style="11" customWidth="1"/>
    <col min="5" max="5" width="0.6640625" customWidth="1"/>
    <col min="6" max="6" width="21.1640625" customWidth="1"/>
    <col min="7" max="7" width="16.5" customWidth="1"/>
    <col min="8" max="8" width="17.83203125" customWidth="1"/>
  </cols>
  <sheetData>
    <row r="1" spans="1:8" ht="17" thickBot="1" x14ac:dyDescent="0.25">
      <c r="A1" s="99" t="s">
        <v>102</v>
      </c>
      <c r="B1" s="100"/>
      <c r="C1" s="100"/>
      <c r="D1" s="101"/>
      <c r="E1" s="21"/>
      <c r="F1" s="99" t="s">
        <v>103</v>
      </c>
      <c r="G1" s="100"/>
      <c r="H1" s="101"/>
    </row>
    <row r="2" spans="1:8" s="1" customFormat="1" thickBot="1" x14ac:dyDescent="0.2">
      <c r="A2" s="35" t="s">
        <v>0</v>
      </c>
      <c r="B2" s="36" t="s">
        <v>4</v>
      </c>
      <c r="C2" s="36" t="s">
        <v>5</v>
      </c>
      <c r="D2" s="37" t="s">
        <v>10</v>
      </c>
      <c r="E2" s="22"/>
      <c r="F2" s="36" t="s">
        <v>4</v>
      </c>
      <c r="G2" s="36" t="s">
        <v>5</v>
      </c>
      <c r="H2" s="37" t="s">
        <v>10</v>
      </c>
    </row>
    <row r="3" spans="1:8" s="1" customFormat="1" thickBot="1" x14ac:dyDescent="0.2">
      <c r="A3" s="90" t="s">
        <v>20</v>
      </c>
      <c r="B3" s="91"/>
      <c r="C3" s="91"/>
      <c r="D3" s="92"/>
      <c r="E3" s="22"/>
      <c r="F3" s="90" t="s">
        <v>20</v>
      </c>
      <c r="G3" s="91"/>
      <c r="H3" s="92"/>
    </row>
    <row r="4" spans="1:8" s="1" customFormat="1" ht="14" x14ac:dyDescent="0.15">
      <c r="A4" s="2" t="s">
        <v>21</v>
      </c>
      <c r="B4" s="4">
        <v>1070074</v>
      </c>
      <c r="C4" s="5">
        <v>922502</v>
      </c>
      <c r="D4" s="12">
        <v>386380</v>
      </c>
      <c r="E4" s="22"/>
      <c r="F4" s="25">
        <v>874484</v>
      </c>
      <c r="G4" s="27">
        <v>820114</v>
      </c>
      <c r="H4" s="27">
        <v>301397</v>
      </c>
    </row>
    <row r="5" spans="1:8" s="1" customFormat="1" ht="14" x14ac:dyDescent="0.15">
      <c r="A5" s="2" t="s">
        <v>2</v>
      </c>
      <c r="B5" s="4">
        <v>47633</v>
      </c>
      <c r="C5" s="5">
        <v>17102</v>
      </c>
      <c r="D5" s="12">
        <v>1399</v>
      </c>
      <c r="E5" s="22"/>
      <c r="F5" s="26">
        <v>38311</v>
      </c>
      <c r="G5" s="26">
        <v>12542</v>
      </c>
      <c r="H5" s="2">
        <v>957</v>
      </c>
    </row>
    <row r="6" spans="1:8" s="1" customFormat="1" thickBot="1" x14ac:dyDescent="0.2">
      <c r="A6" s="3" t="s">
        <v>6</v>
      </c>
      <c r="B6" s="8" t="s">
        <v>9</v>
      </c>
      <c r="C6" s="8" t="s">
        <v>7</v>
      </c>
      <c r="D6" s="13" t="s">
        <v>11</v>
      </c>
      <c r="E6" s="22"/>
      <c r="F6" s="20" t="s">
        <v>9</v>
      </c>
      <c r="G6" s="20" t="s">
        <v>7</v>
      </c>
      <c r="H6" s="13" t="s">
        <v>11</v>
      </c>
    </row>
    <row r="7" spans="1:8" s="1" customFormat="1" thickBot="1" x14ac:dyDescent="0.2">
      <c r="A7" s="90" t="s">
        <v>1</v>
      </c>
      <c r="B7" s="91"/>
      <c r="C7" s="91"/>
      <c r="D7" s="92"/>
      <c r="E7" s="22"/>
      <c r="F7" s="90" t="s">
        <v>1</v>
      </c>
      <c r="G7" s="91"/>
      <c r="H7" s="92"/>
    </row>
    <row r="8" spans="1:8" s="1" customFormat="1" ht="14" x14ac:dyDescent="0.15">
      <c r="A8" s="102" t="s">
        <v>109</v>
      </c>
      <c r="B8" s="103"/>
      <c r="C8" s="103"/>
      <c r="D8" s="104"/>
      <c r="E8" s="22"/>
      <c r="F8" s="105" t="s">
        <v>113</v>
      </c>
      <c r="G8" s="106"/>
      <c r="H8" s="107"/>
    </row>
    <row r="9" spans="1:8" s="1" customFormat="1" ht="14" x14ac:dyDescent="0.15">
      <c r="A9" s="6" t="s">
        <v>96</v>
      </c>
      <c r="B9" s="9">
        <v>24</v>
      </c>
      <c r="C9" s="9">
        <v>12</v>
      </c>
      <c r="D9" s="14">
        <v>0</v>
      </c>
      <c r="E9" s="22"/>
      <c r="F9" s="9">
        <v>697</v>
      </c>
      <c r="G9" s="9">
        <v>554</v>
      </c>
      <c r="H9" s="14">
        <v>22</v>
      </c>
    </row>
    <row r="10" spans="1:8" s="1" customFormat="1" ht="14" x14ac:dyDescent="0.15">
      <c r="A10" s="2" t="s">
        <v>94</v>
      </c>
      <c r="B10" s="5">
        <f>SUM('YouTube data'!C3:C26)</f>
        <v>290860</v>
      </c>
      <c r="C10" s="5">
        <f>SUM('YouTube data'!G3:G14)</f>
        <v>18442</v>
      </c>
      <c r="D10" s="15">
        <v>0</v>
      </c>
      <c r="E10" s="22"/>
      <c r="F10" s="5">
        <v>12249728</v>
      </c>
      <c r="G10" s="5">
        <v>8521127</v>
      </c>
      <c r="H10" s="15">
        <v>18695</v>
      </c>
    </row>
    <row r="11" spans="1:8" s="1" customFormat="1" ht="14" x14ac:dyDescent="0.15">
      <c r="A11" s="7" t="s">
        <v>95</v>
      </c>
      <c r="B11" s="10">
        <f>B10/B9</f>
        <v>12119.166666666666</v>
      </c>
      <c r="C11" s="10">
        <f>C10/C9</f>
        <v>1536.8333333333333</v>
      </c>
      <c r="D11" s="16"/>
      <c r="E11" s="22"/>
      <c r="F11" s="10">
        <v>17574.932568149212</v>
      </c>
      <c r="G11" s="10">
        <v>15381.095667870037</v>
      </c>
      <c r="H11" s="28">
        <v>849.77272727272725</v>
      </c>
    </row>
    <row r="12" spans="1:8" s="1" customFormat="1" ht="14" x14ac:dyDescent="0.15">
      <c r="A12" s="93" t="s">
        <v>110</v>
      </c>
      <c r="B12" s="94"/>
      <c r="C12" s="94"/>
      <c r="D12" s="95"/>
      <c r="E12" s="22"/>
      <c r="F12" s="96" t="s">
        <v>104</v>
      </c>
      <c r="G12" s="97"/>
      <c r="H12" s="98"/>
    </row>
    <row r="13" spans="1:8" s="1" customFormat="1" ht="14" x14ac:dyDescent="0.15">
      <c r="A13" s="2" t="s">
        <v>3</v>
      </c>
      <c r="B13" s="5">
        <v>12</v>
      </c>
      <c r="C13" s="5">
        <v>9</v>
      </c>
      <c r="D13" s="12">
        <v>13</v>
      </c>
      <c r="E13" s="22"/>
      <c r="F13" s="5">
        <v>19</v>
      </c>
      <c r="G13" s="5">
        <v>23</v>
      </c>
      <c r="H13" s="12">
        <v>22</v>
      </c>
    </row>
    <row r="14" spans="1:8" s="1" customFormat="1" ht="14" x14ac:dyDescent="0.15">
      <c r="A14" s="2" t="s">
        <v>97</v>
      </c>
      <c r="B14" s="5">
        <f>AVERAGE('Facebook data'!C3:C14)</f>
        <v>460.75</v>
      </c>
      <c r="C14" s="5">
        <f>AVERAGE('Facebook data'!J3:J11)</f>
        <v>5456.7777777777774</v>
      </c>
      <c r="D14" s="12">
        <f>AVERAGE('Facebook data'!Q3:Q15)</f>
        <v>335.07692307692309</v>
      </c>
      <c r="E14" s="22"/>
      <c r="F14" s="5">
        <v>563.79</v>
      </c>
      <c r="G14" s="5">
        <v>114.56</v>
      </c>
      <c r="H14" s="12">
        <v>223.59</v>
      </c>
    </row>
    <row r="15" spans="1:8" s="1" customFormat="1" ht="14" x14ac:dyDescent="0.15">
      <c r="A15" s="2" t="s">
        <v>98</v>
      </c>
      <c r="B15" s="5">
        <f>AVERAGE('Facebook data'!E3:E14)</f>
        <v>121.33333333333333</v>
      </c>
      <c r="C15" s="5">
        <f>AVERAGE('Facebook data'!L3:L11)</f>
        <v>198.55555555555554</v>
      </c>
      <c r="D15" s="12">
        <f>AVERAGE('Facebook data'!S3:S15)</f>
        <v>416.61538461538464</v>
      </c>
      <c r="E15" s="22"/>
      <c r="F15" s="5">
        <v>111.95</v>
      </c>
      <c r="G15" s="5">
        <v>10.3</v>
      </c>
      <c r="H15" s="12">
        <v>242.95</v>
      </c>
    </row>
    <row r="16" spans="1:8" s="1" customFormat="1" ht="14" x14ac:dyDescent="0.15">
      <c r="A16" s="2" t="s">
        <v>99</v>
      </c>
      <c r="B16" s="5">
        <f>AVERAGE('Facebook data'!D3:D14)</f>
        <v>69.666666666666671</v>
      </c>
      <c r="C16" s="5">
        <f>AVERAGE('Facebook data'!K3:K11)</f>
        <v>213.11111111111111</v>
      </c>
      <c r="D16" s="12">
        <f>AVERAGE('Facebook data'!R3:R15)</f>
        <v>42.615384615384613</v>
      </c>
      <c r="E16" s="22"/>
      <c r="F16" s="5">
        <v>156.72999999999999</v>
      </c>
      <c r="G16" s="5">
        <v>26.39</v>
      </c>
      <c r="H16" s="12">
        <v>20.32</v>
      </c>
    </row>
    <row r="17" spans="1:8" s="1" customFormat="1" ht="14" x14ac:dyDescent="0.15">
      <c r="A17" s="2" t="s">
        <v>100</v>
      </c>
      <c r="B17" s="5">
        <f>AVERAGE('Facebook data'!F3:F14)</f>
        <v>651.75</v>
      </c>
      <c r="C17" s="5">
        <f>AVERAGE('Facebook data'!M3:M11)</f>
        <v>5868.4444444444443</v>
      </c>
      <c r="D17" s="12">
        <f>AVERAGE('Facebook data'!T3:T15)</f>
        <v>794.30769230769226</v>
      </c>
      <c r="E17" s="22"/>
      <c r="F17" s="5">
        <v>832.47</v>
      </c>
      <c r="G17" s="5">
        <v>151.26</v>
      </c>
      <c r="H17" s="12">
        <v>486.86</v>
      </c>
    </row>
    <row r="18" spans="1:8" s="1" customFormat="1" thickBot="1" x14ac:dyDescent="0.2">
      <c r="A18" s="3" t="s">
        <v>101</v>
      </c>
      <c r="B18" s="8">
        <f>SUM('Facebook data'!F3:F14)</f>
        <v>7821</v>
      </c>
      <c r="C18" s="8">
        <f>SUM('Facebook data'!M3:M11)</f>
        <v>52816</v>
      </c>
      <c r="D18" s="20">
        <f>SUM('Facebook data'!T3:T15)</f>
        <v>10326</v>
      </c>
      <c r="E18" s="22"/>
      <c r="F18" s="8">
        <v>15817</v>
      </c>
      <c r="G18" s="8">
        <v>3479</v>
      </c>
      <c r="H18" s="20">
        <v>10711</v>
      </c>
    </row>
    <row r="19" spans="1:8" s="1" customFormat="1" thickBot="1" x14ac:dyDescent="0.2">
      <c r="A19" s="90" t="s">
        <v>111</v>
      </c>
      <c r="B19" s="124"/>
      <c r="C19" s="124"/>
      <c r="D19" s="125"/>
      <c r="E19" s="22"/>
      <c r="F19" s="90" t="s">
        <v>112</v>
      </c>
      <c r="G19" s="91"/>
      <c r="H19" s="92"/>
    </row>
    <row r="20" spans="1:8" s="1" customFormat="1" x14ac:dyDescent="0.2">
      <c r="A20" s="122" t="s">
        <v>108</v>
      </c>
      <c r="B20" s="126">
        <v>55.428571428571431</v>
      </c>
      <c r="C20" s="126">
        <v>56.285714285714285</v>
      </c>
      <c r="D20" s="126">
        <v>25.228571428571428</v>
      </c>
      <c r="E20" s="123"/>
      <c r="F20" s="32">
        <v>46.4</v>
      </c>
      <c r="G20" s="32">
        <v>51.4</v>
      </c>
      <c r="H20" s="33">
        <v>20.49</v>
      </c>
    </row>
    <row r="21" spans="1:8" s="1" customFormat="1" thickBot="1" x14ac:dyDescent="0.2">
      <c r="A21" s="34" t="s">
        <v>12</v>
      </c>
      <c r="B21" s="19">
        <f>B20/(SUM($B$20:$D$20))</f>
        <v>0.40475693720008343</v>
      </c>
      <c r="C21" s="19">
        <f t="shared" ref="C21:D21" si="0">C20/(SUM($B$20:$D$20))</f>
        <v>0.41101606509493005</v>
      </c>
      <c r="D21" s="19">
        <f t="shared" si="0"/>
        <v>0.18422699770498643</v>
      </c>
      <c r="E21" s="23"/>
      <c r="F21" s="17">
        <f>F20/SUM($F20:$H20)</f>
        <v>0.39225631921548737</v>
      </c>
      <c r="G21" s="17">
        <f>G20/SUM($F20:$H20)</f>
        <v>0.43452531913094938</v>
      </c>
      <c r="H21" s="17">
        <f>H20/SUM($F20:$H20)</f>
        <v>0.17321836165356327</v>
      </c>
    </row>
    <row r="22" spans="1:8" s="1" customFormat="1" thickBot="1" x14ac:dyDescent="0.2">
      <c r="A22" s="90" t="s">
        <v>105</v>
      </c>
      <c r="B22" s="91"/>
      <c r="C22" s="91"/>
      <c r="D22" s="92"/>
      <c r="E22" s="22"/>
      <c r="F22" s="90" t="s">
        <v>106</v>
      </c>
      <c r="G22" s="91"/>
      <c r="H22" s="92"/>
    </row>
    <row r="23" spans="1:8" s="1" customFormat="1" ht="14" x14ac:dyDescent="0.15">
      <c r="A23" s="7" t="s">
        <v>22</v>
      </c>
      <c r="B23" s="29">
        <v>0.32500000000000001</v>
      </c>
      <c r="C23" s="29">
        <v>0.373</v>
      </c>
      <c r="D23" s="30">
        <v>0.121</v>
      </c>
      <c r="E23" s="31"/>
      <c r="F23" s="29">
        <v>0.318</v>
      </c>
      <c r="G23" s="29">
        <v>0.38500000000000001</v>
      </c>
      <c r="H23" s="30">
        <v>0.11600000000000001</v>
      </c>
    </row>
    <row r="24" spans="1:8" ht="16" thickBot="1" x14ac:dyDescent="0.25">
      <c r="A24" s="3" t="s">
        <v>107</v>
      </c>
      <c r="B24" s="18">
        <v>7.6999999999999999E-2</v>
      </c>
      <c r="C24" s="18">
        <v>0.10199999999999999</v>
      </c>
      <c r="D24" s="19" t="s">
        <v>8</v>
      </c>
      <c r="E24" s="24"/>
      <c r="F24" s="18">
        <v>9.9000000000000005E-2</v>
      </c>
      <c r="G24" s="18">
        <v>8.6999999999999994E-2</v>
      </c>
      <c r="H24" s="19" t="s">
        <v>8</v>
      </c>
    </row>
    <row r="25" spans="1:8" x14ac:dyDescent="0.2">
      <c r="B25"/>
    </row>
    <row r="26" spans="1:8" x14ac:dyDescent="0.2">
      <c r="A26" t="s">
        <v>119</v>
      </c>
      <c r="B26"/>
    </row>
    <row r="27" spans="1:8" x14ac:dyDescent="0.2">
      <c r="A27" s="127" t="s">
        <v>120</v>
      </c>
      <c r="B27" s="127"/>
      <c r="C27" s="127"/>
      <c r="D27" s="127"/>
    </row>
    <row r="28" spans="1:8" x14ac:dyDescent="0.2">
      <c r="A28" s="127"/>
      <c r="B28" s="127"/>
      <c r="C28" s="127"/>
      <c r="D28" s="127"/>
    </row>
    <row r="29" spans="1:8" x14ac:dyDescent="0.2">
      <c r="A29" s="127"/>
      <c r="B29" s="127"/>
      <c r="C29" s="127"/>
      <c r="D29" s="127"/>
    </row>
    <row r="30" spans="1:8" x14ac:dyDescent="0.2">
      <c r="A30" s="127"/>
      <c r="B30" s="127"/>
      <c r="C30" s="127"/>
      <c r="D30" s="127"/>
    </row>
    <row r="31" spans="1:8" x14ac:dyDescent="0.2">
      <c r="A31" s="127"/>
      <c r="B31" s="127"/>
      <c r="C31" s="127"/>
      <c r="D31" s="127"/>
    </row>
    <row r="32" spans="1:8" x14ac:dyDescent="0.2">
      <c r="A32" s="127"/>
      <c r="B32" s="127"/>
      <c r="C32" s="127"/>
      <c r="D32" s="127"/>
    </row>
    <row r="33" spans="1:4" x14ac:dyDescent="0.2">
      <c r="A33" s="127"/>
      <c r="B33" s="127"/>
      <c r="C33" s="127"/>
      <c r="D33" s="127"/>
    </row>
    <row r="34" spans="1:4" x14ac:dyDescent="0.2">
      <c r="A34" s="127"/>
      <c r="B34" s="127"/>
      <c r="C34" s="127"/>
      <c r="D34" s="127"/>
    </row>
    <row r="35" spans="1:4" x14ac:dyDescent="0.2">
      <c r="A35" s="127"/>
      <c r="B35" s="127"/>
      <c r="C35" s="127"/>
      <c r="D35" s="127"/>
    </row>
    <row r="37" spans="1:4" x14ac:dyDescent="0.2">
      <c r="A37" t="s">
        <v>121</v>
      </c>
    </row>
    <row r="38" spans="1:4" ht="15" customHeight="1" x14ac:dyDescent="0.2">
      <c r="A38" s="127" t="s">
        <v>125</v>
      </c>
      <c r="B38" s="127"/>
      <c r="C38" s="127"/>
      <c r="D38" s="127"/>
    </row>
    <row r="39" spans="1:4" x14ac:dyDescent="0.2">
      <c r="A39" s="127"/>
      <c r="B39" s="127"/>
      <c r="C39" s="127"/>
      <c r="D39" s="127"/>
    </row>
    <row r="40" spans="1:4" x14ac:dyDescent="0.2">
      <c r="A40" s="127"/>
      <c r="B40" s="127"/>
      <c r="C40" s="127"/>
      <c r="D40" s="127"/>
    </row>
    <row r="41" spans="1:4" x14ac:dyDescent="0.2">
      <c r="A41" s="127"/>
      <c r="B41" s="127"/>
      <c r="C41" s="127"/>
      <c r="D41" s="127"/>
    </row>
    <row r="42" spans="1:4" x14ac:dyDescent="0.2">
      <c r="A42" s="127"/>
      <c r="B42" s="127"/>
      <c r="C42" s="127"/>
      <c r="D42" s="127"/>
    </row>
    <row r="43" spans="1:4" x14ac:dyDescent="0.2">
      <c r="A43" s="127"/>
      <c r="B43" s="127"/>
      <c r="C43" s="127"/>
      <c r="D43" s="127"/>
    </row>
    <row r="44" spans="1:4" x14ac:dyDescent="0.2">
      <c r="A44" s="127"/>
      <c r="B44" s="127"/>
      <c r="C44" s="127"/>
      <c r="D44" s="127"/>
    </row>
    <row r="45" spans="1:4" x14ac:dyDescent="0.2">
      <c r="A45" s="127"/>
      <c r="B45" s="127"/>
      <c r="C45" s="127"/>
      <c r="D45" s="127"/>
    </row>
    <row r="46" spans="1:4" x14ac:dyDescent="0.2">
      <c r="A46" t="s">
        <v>122</v>
      </c>
    </row>
    <row r="47" spans="1:4" x14ac:dyDescent="0.2">
      <c r="A47" t="s">
        <v>123</v>
      </c>
    </row>
    <row r="48" spans="1:4" x14ac:dyDescent="0.2">
      <c r="A48" t="s">
        <v>124</v>
      </c>
    </row>
    <row r="49" spans="1:4" x14ac:dyDescent="0.2">
      <c r="A49" s="127" t="s">
        <v>126</v>
      </c>
      <c r="B49" s="127"/>
      <c r="C49" s="127"/>
      <c r="D49" s="127"/>
    </row>
    <row r="50" spans="1:4" x14ac:dyDescent="0.2">
      <c r="A50" s="127"/>
      <c r="B50" s="127"/>
      <c r="C50" s="127"/>
      <c r="D50" s="127"/>
    </row>
    <row r="51" spans="1:4" x14ac:dyDescent="0.2">
      <c r="A51" s="127"/>
      <c r="B51" s="127"/>
      <c r="C51" s="127"/>
      <c r="D51" s="127"/>
    </row>
    <row r="52" spans="1:4" x14ac:dyDescent="0.2">
      <c r="A52" s="127"/>
      <c r="B52" s="127"/>
      <c r="C52" s="127"/>
      <c r="D52" s="127"/>
    </row>
    <row r="53" spans="1:4" x14ac:dyDescent="0.2">
      <c r="A53" s="127"/>
      <c r="B53" s="127"/>
      <c r="C53" s="127"/>
      <c r="D53" s="127"/>
    </row>
    <row r="54" spans="1:4" x14ac:dyDescent="0.2">
      <c r="A54" s="127"/>
      <c r="B54" s="127"/>
      <c r="C54" s="127"/>
      <c r="D54" s="127"/>
    </row>
    <row r="55" spans="1:4" x14ac:dyDescent="0.2">
      <c r="A55" s="127"/>
      <c r="B55" s="127"/>
      <c r="C55" s="127"/>
      <c r="D55" s="127"/>
    </row>
  </sheetData>
  <mergeCells count="17">
    <mergeCell ref="A27:D35"/>
    <mergeCell ref="A38:D45"/>
    <mergeCell ref="A49:D55"/>
    <mergeCell ref="A1:D1"/>
    <mergeCell ref="F1:H1"/>
    <mergeCell ref="A8:D8"/>
    <mergeCell ref="A7:D7"/>
    <mergeCell ref="F7:H7"/>
    <mergeCell ref="A3:D3"/>
    <mergeCell ref="F3:H3"/>
    <mergeCell ref="F8:H8"/>
    <mergeCell ref="F22:H22"/>
    <mergeCell ref="A12:D12"/>
    <mergeCell ref="F12:H12"/>
    <mergeCell ref="A22:D22"/>
    <mergeCell ref="A19:D19"/>
    <mergeCell ref="F19:H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7"/>
  <sheetViews>
    <sheetView workbookViewId="0">
      <selection activeCell="G16" sqref="G16"/>
    </sheetView>
  </sheetViews>
  <sheetFormatPr baseColWidth="10" defaultColWidth="8.6640625" defaultRowHeight="15" x14ac:dyDescent="0.2"/>
  <cols>
    <col min="1" max="1" width="8.6640625" style="38"/>
    <col min="2" max="2" width="40" style="38" bestFit="1" customWidth="1"/>
    <col min="3" max="3" width="11.5" style="41" bestFit="1" customWidth="1"/>
    <col min="4" max="5" width="8.6640625" style="38"/>
    <col min="6" max="6" width="35.33203125" style="38" bestFit="1" customWidth="1"/>
    <col min="7" max="7" width="11.5" style="38" bestFit="1" customWidth="1"/>
    <col min="8" max="9" width="8.6640625" style="38"/>
    <col min="10" max="10" width="45.33203125" style="38" customWidth="1"/>
    <col min="11" max="11" width="10.1640625" style="38" customWidth="1"/>
    <col min="12" max="16384" width="8.6640625" style="38"/>
  </cols>
  <sheetData>
    <row r="1" spans="1:11" ht="16" thickBot="1" x14ac:dyDescent="0.25">
      <c r="A1" s="108" t="s">
        <v>4</v>
      </c>
      <c r="B1" s="109"/>
      <c r="C1" s="110"/>
      <c r="E1" s="108" t="s">
        <v>5</v>
      </c>
      <c r="F1" s="109"/>
      <c r="G1" s="110"/>
      <c r="I1" s="108" t="s">
        <v>19</v>
      </c>
      <c r="J1" s="109"/>
      <c r="K1" s="110"/>
    </row>
    <row r="2" spans="1:11" ht="16" thickBot="1" x14ac:dyDescent="0.25">
      <c r="A2" s="51" t="s">
        <v>24</v>
      </c>
      <c r="B2" s="52" t="s">
        <v>25</v>
      </c>
      <c r="C2" s="53" t="s">
        <v>23</v>
      </c>
      <c r="E2" s="59" t="s">
        <v>24</v>
      </c>
      <c r="F2" s="60" t="s">
        <v>25</v>
      </c>
      <c r="G2" s="53" t="s">
        <v>23</v>
      </c>
      <c r="I2" s="66" t="s">
        <v>24</v>
      </c>
      <c r="J2" s="67" t="s">
        <v>25</v>
      </c>
      <c r="K2" s="68" t="s">
        <v>23</v>
      </c>
    </row>
    <row r="3" spans="1:11" x14ac:dyDescent="0.2">
      <c r="A3" s="48">
        <v>1</v>
      </c>
      <c r="B3" s="49" t="s">
        <v>26</v>
      </c>
      <c r="C3" s="50">
        <v>598</v>
      </c>
      <c r="E3" s="48">
        <v>1</v>
      </c>
      <c r="F3" s="57" t="s">
        <v>50</v>
      </c>
      <c r="G3" s="58">
        <v>688</v>
      </c>
    </row>
    <row r="4" spans="1:11" x14ac:dyDescent="0.2">
      <c r="A4" s="42">
        <v>2</v>
      </c>
      <c r="B4" s="40" t="s">
        <v>27</v>
      </c>
      <c r="C4" s="43">
        <v>2796</v>
      </c>
      <c r="E4" s="42">
        <v>2</v>
      </c>
      <c r="F4" s="39" t="s">
        <v>51</v>
      </c>
      <c r="G4" s="54">
        <v>516</v>
      </c>
    </row>
    <row r="5" spans="1:11" x14ac:dyDescent="0.2">
      <c r="A5" s="42">
        <v>3</v>
      </c>
      <c r="B5" s="40" t="s">
        <v>28</v>
      </c>
      <c r="C5" s="43">
        <v>5193</v>
      </c>
      <c r="E5" s="42">
        <v>3</v>
      </c>
      <c r="F5" s="39" t="s">
        <v>52</v>
      </c>
      <c r="G5" s="54">
        <v>721</v>
      </c>
    </row>
    <row r="6" spans="1:11" x14ac:dyDescent="0.2">
      <c r="A6" s="42">
        <v>4</v>
      </c>
      <c r="B6" s="40" t="s">
        <v>29</v>
      </c>
      <c r="C6" s="43">
        <v>7721</v>
      </c>
      <c r="E6" s="42">
        <v>4</v>
      </c>
      <c r="F6" s="39" t="s">
        <v>53</v>
      </c>
      <c r="G6" s="54">
        <v>364</v>
      </c>
    </row>
    <row r="7" spans="1:11" x14ac:dyDescent="0.2">
      <c r="A7" s="42">
        <v>5</v>
      </c>
      <c r="B7" s="40" t="s">
        <v>30</v>
      </c>
      <c r="C7" s="43">
        <v>6733</v>
      </c>
      <c r="E7" s="42">
        <v>5</v>
      </c>
      <c r="F7" s="39" t="s">
        <v>54</v>
      </c>
      <c r="G7" s="54">
        <v>200</v>
      </c>
    </row>
    <row r="8" spans="1:11" x14ac:dyDescent="0.2">
      <c r="A8" s="42">
        <v>6</v>
      </c>
      <c r="B8" s="40" t="s">
        <v>31</v>
      </c>
      <c r="C8" s="43">
        <v>2349</v>
      </c>
      <c r="E8" s="42">
        <v>6</v>
      </c>
      <c r="F8" s="39" t="s">
        <v>55</v>
      </c>
      <c r="G8" s="54">
        <v>229</v>
      </c>
    </row>
    <row r="9" spans="1:11" x14ac:dyDescent="0.2">
      <c r="A9" s="42">
        <v>7</v>
      </c>
      <c r="B9" s="40" t="s">
        <v>32</v>
      </c>
      <c r="C9" s="43">
        <v>1387</v>
      </c>
      <c r="E9" s="42">
        <v>7</v>
      </c>
      <c r="F9" s="39" t="s">
        <v>54</v>
      </c>
      <c r="G9" s="54">
        <v>207</v>
      </c>
    </row>
    <row r="10" spans="1:11" x14ac:dyDescent="0.2">
      <c r="A10" s="42">
        <v>8</v>
      </c>
      <c r="B10" s="40" t="s">
        <v>33</v>
      </c>
      <c r="C10" s="43">
        <v>2470</v>
      </c>
      <c r="E10" s="42">
        <v>8</v>
      </c>
      <c r="F10" s="39" t="s">
        <v>56</v>
      </c>
      <c r="G10" s="54">
        <v>405</v>
      </c>
    </row>
    <row r="11" spans="1:11" x14ac:dyDescent="0.2">
      <c r="A11" s="42">
        <v>9</v>
      </c>
      <c r="B11" s="40" t="s">
        <v>34</v>
      </c>
      <c r="C11" s="43">
        <v>1487</v>
      </c>
      <c r="E11" s="42">
        <v>9</v>
      </c>
      <c r="F11" s="39" t="s">
        <v>57</v>
      </c>
      <c r="G11" s="54">
        <v>2863</v>
      </c>
    </row>
    <row r="12" spans="1:11" x14ac:dyDescent="0.2">
      <c r="A12" s="42">
        <v>10</v>
      </c>
      <c r="B12" s="40" t="s">
        <v>35</v>
      </c>
      <c r="C12" s="43">
        <v>2191</v>
      </c>
      <c r="E12" s="42">
        <v>10</v>
      </c>
      <c r="F12" s="39" t="s">
        <v>58</v>
      </c>
      <c r="G12" s="54">
        <v>8164</v>
      </c>
    </row>
    <row r="13" spans="1:11" x14ac:dyDescent="0.2">
      <c r="A13" s="42">
        <v>11</v>
      </c>
      <c r="B13" s="40" t="s">
        <v>36</v>
      </c>
      <c r="C13" s="43">
        <v>1052</v>
      </c>
      <c r="E13" s="42">
        <v>11</v>
      </c>
      <c r="F13" s="39" t="s">
        <v>59</v>
      </c>
      <c r="G13" s="54">
        <v>2059</v>
      </c>
    </row>
    <row r="14" spans="1:11" ht="16" thickBot="1" x14ac:dyDescent="0.25">
      <c r="A14" s="42">
        <v>12</v>
      </c>
      <c r="B14" s="40" t="s">
        <v>37</v>
      </c>
      <c r="C14" s="43">
        <v>28251</v>
      </c>
      <c r="E14" s="45">
        <v>12</v>
      </c>
      <c r="F14" s="55" t="s">
        <v>60</v>
      </c>
      <c r="G14" s="56">
        <v>2026</v>
      </c>
    </row>
    <row r="15" spans="1:11" ht="16" thickBot="1" x14ac:dyDescent="0.25">
      <c r="A15" s="42">
        <v>13</v>
      </c>
      <c r="B15" s="40" t="s">
        <v>38</v>
      </c>
      <c r="C15" s="43">
        <v>1078</v>
      </c>
      <c r="E15" s="61"/>
      <c r="F15" s="62" t="s">
        <v>18</v>
      </c>
      <c r="G15" s="63">
        <f>SUM(G3:G14)</f>
        <v>18442</v>
      </c>
    </row>
    <row r="16" spans="1:11" x14ac:dyDescent="0.2">
      <c r="A16" s="42">
        <v>14</v>
      </c>
      <c r="B16" s="40" t="s">
        <v>39</v>
      </c>
      <c r="C16" s="43">
        <v>5935</v>
      </c>
    </row>
    <row r="17" spans="1:3" x14ac:dyDescent="0.2">
      <c r="A17" s="42">
        <v>15</v>
      </c>
      <c r="B17" s="40" t="s">
        <v>40</v>
      </c>
      <c r="C17" s="43">
        <v>2020</v>
      </c>
    </row>
    <row r="18" spans="1:3" x14ac:dyDescent="0.2">
      <c r="A18" s="42">
        <v>16</v>
      </c>
      <c r="B18" s="40" t="s">
        <v>41</v>
      </c>
      <c r="C18" s="43">
        <v>31779</v>
      </c>
    </row>
    <row r="19" spans="1:3" x14ac:dyDescent="0.2">
      <c r="A19" s="42">
        <v>17</v>
      </c>
      <c r="B19" s="40" t="s">
        <v>42</v>
      </c>
      <c r="C19" s="43">
        <v>43309</v>
      </c>
    </row>
    <row r="20" spans="1:3" x14ac:dyDescent="0.2">
      <c r="A20" s="42">
        <v>18</v>
      </c>
      <c r="B20" s="40" t="s">
        <v>43</v>
      </c>
      <c r="C20" s="43">
        <v>6167</v>
      </c>
    </row>
    <row r="21" spans="1:3" x14ac:dyDescent="0.2">
      <c r="A21" s="42">
        <v>19</v>
      </c>
      <c r="B21" s="40" t="s">
        <v>44</v>
      </c>
      <c r="C21" s="43">
        <v>5583</v>
      </c>
    </row>
    <row r="22" spans="1:3" x14ac:dyDescent="0.2">
      <c r="A22" s="42">
        <v>20</v>
      </c>
      <c r="B22" s="40" t="s">
        <v>45</v>
      </c>
      <c r="C22" s="44">
        <v>19566</v>
      </c>
    </row>
    <row r="23" spans="1:3" x14ac:dyDescent="0.2">
      <c r="A23" s="42">
        <v>21</v>
      </c>
      <c r="B23" s="40" t="s">
        <v>46</v>
      </c>
      <c r="C23" s="44">
        <v>34152</v>
      </c>
    </row>
    <row r="24" spans="1:3" x14ac:dyDescent="0.2">
      <c r="A24" s="42">
        <v>22</v>
      </c>
      <c r="B24" s="40" t="s">
        <v>47</v>
      </c>
      <c r="C24" s="44">
        <v>28746</v>
      </c>
    </row>
    <row r="25" spans="1:3" x14ac:dyDescent="0.2">
      <c r="A25" s="42">
        <v>23</v>
      </c>
      <c r="B25" s="40" t="s">
        <v>48</v>
      </c>
      <c r="C25" s="44">
        <v>22967</v>
      </c>
    </row>
    <row r="26" spans="1:3" ht="16" thickBot="1" x14ac:dyDescent="0.25">
      <c r="A26" s="45">
        <v>24</v>
      </c>
      <c r="B26" s="46" t="s">
        <v>49</v>
      </c>
      <c r="C26" s="47">
        <v>27330</v>
      </c>
    </row>
    <row r="27" spans="1:3" ht="16" thickBot="1" x14ac:dyDescent="0.25">
      <c r="A27" s="61"/>
      <c r="B27" s="64" t="s">
        <v>18</v>
      </c>
      <c r="C27" s="65">
        <f>SUM(C3:C26)</f>
        <v>290860</v>
      </c>
    </row>
  </sheetData>
  <mergeCells count="3">
    <mergeCell ref="A1:C1"/>
    <mergeCell ref="E1:G1"/>
    <mergeCell ref="I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5"/>
  <sheetViews>
    <sheetView topLeftCell="G1" workbookViewId="0">
      <selection activeCell="I15" sqref="I15"/>
    </sheetView>
  </sheetViews>
  <sheetFormatPr baseColWidth="10" defaultColWidth="8.6640625" defaultRowHeight="15" x14ac:dyDescent="0.2"/>
  <cols>
    <col min="1" max="1" width="8.6640625" style="38"/>
    <col min="2" max="2" width="26.33203125" style="38" bestFit="1" customWidth="1"/>
    <col min="3" max="4" width="8.6640625" style="38"/>
    <col min="5" max="5" width="11.1640625" style="38" bestFit="1" customWidth="1"/>
    <col min="6" max="8" width="8.6640625" style="38"/>
    <col min="9" max="9" width="25.83203125" style="38" bestFit="1" customWidth="1"/>
    <col min="10" max="14" width="8.6640625" style="38"/>
    <col min="15" max="15" width="8.83203125" style="38" customWidth="1"/>
    <col min="16" max="16" width="27.5" style="38" customWidth="1"/>
    <col min="17" max="17" width="9.6640625" style="38" customWidth="1"/>
    <col min="18" max="18" width="7.33203125" style="38" bestFit="1" customWidth="1"/>
    <col min="19" max="19" width="11.1640625" style="38" bestFit="1" customWidth="1"/>
    <col min="20" max="20" width="9.5" style="38" customWidth="1"/>
    <col min="21" max="16384" width="8.6640625" style="38"/>
  </cols>
  <sheetData>
    <row r="1" spans="1:20" ht="16" thickBot="1" x14ac:dyDescent="0.25">
      <c r="A1" s="111" t="s">
        <v>4</v>
      </c>
      <c r="B1" s="112"/>
      <c r="C1" s="112"/>
      <c r="D1" s="112"/>
      <c r="E1" s="112"/>
      <c r="F1" s="113"/>
      <c r="H1" s="114" t="s">
        <v>5</v>
      </c>
      <c r="I1" s="114"/>
      <c r="J1" s="114"/>
      <c r="K1" s="114"/>
      <c r="L1" s="114"/>
      <c r="M1" s="114"/>
      <c r="O1" s="111" t="s">
        <v>19</v>
      </c>
      <c r="P1" s="112"/>
      <c r="Q1" s="112"/>
      <c r="R1" s="112"/>
      <c r="S1" s="112"/>
      <c r="T1" s="113"/>
    </row>
    <row r="2" spans="1:20" ht="16" thickBot="1" x14ac:dyDescent="0.25">
      <c r="A2" s="59" t="s">
        <v>13</v>
      </c>
      <c r="B2" s="60" t="s">
        <v>14</v>
      </c>
      <c r="C2" s="60" t="s">
        <v>15</v>
      </c>
      <c r="D2" s="60" t="s">
        <v>16</v>
      </c>
      <c r="E2" s="60" t="s">
        <v>17</v>
      </c>
      <c r="F2" s="73" t="s">
        <v>18</v>
      </c>
      <c r="H2" s="59" t="s">
        <v>13</v>
      </c>
      <c r="I2" s="60" t="s">
        <v>14</v>
      </c>
      <c r="J2" s="60" t="s">
        <v>15</v>
      </c>
      <c r="K2" s="60" t="s">
        <v>16</v>
      </c>
      <c r="L2" s="60" t="s">
        <v>17</v>
      </c>
      <c r="M2" s="73" t="s">
        <v>18</v>
      </c>
      <c r="O2" s="59" t="s">
        <v>13</v>
      </c>
      <c r="P2" s="60" t="s">
        <v>14</v>
      </c>
      <c r="Q2" s="60" t="s">
        <v>15</v>
      </c>
      <c r="R2" s="60" t="s">
        <v>16</v>
      </c>
      <c r="S2" s="60" t="s">
        <v>17</v>
      </c>
      <c r="T2" s="73" t="s">
        <v>18</v>
      </c>
    </row>
    <row r="3" spans="1:20" x14ac:dyDescent="0.2">
      <c r="A3" s="74">
        <v>11536</v>
      </c>
      <c r="B3" s="75" t="s">
        <v>61</v>
      </c>
      <c r="C3" s="76">
        <v>286</v>
      </c>
      <c r="D3" s="76">
        <v>15</v>
      </c>
      <c r="E3" s="76">
        <v>67</v>
      </c>
      <c r="F3" s="77">
        <f>SUM(C3:E3)</f>
        <v>368</v>
      </c>
      <c r="H3" s="84">
        <v>11171</v>
      </c>
      <c r="I3" s="72" t="s">
        <v>72</v>
      </c>
      <c r="J3" s="72">
        <v>794</v>
      </c>
      <c r="K3" s="72">
        <v>155</v>
      </c>
      <c r="L3" s="72">
        <v>78</v>
      </c>
      <c r="M3" s="58">
        <f>SUM(J3:L3)</f>
        <v>1027</v>
      </c>
      <c r="O3" s="86">
        <v>11536</v>
      </c>
      <c r="P3" s="57" t="s">
        <v>81</v>
      </c>
      <c r="Q3" s="57">
        <v>323</v>
      </c>
      <c r="R3" s="57">
        <v>19</v>
      </c>
      <c r="S3" s="57">
        <v>208</v>
      </c>
      <c r="T3" s="58">
        <f>Q3+R3+S3</f>
        <v>550</v>
      </c>
    </row>
    <row r="4" spans="1:20" x14ac:dyDescent="0.2">
      <c r="A4" s="78">
        <v>46966</v>
      </c>
      <c r="B4" s="69" t="s">
        <v>62</v>
      </c>
      <c r="C4" s="69">
        <v>283</v>
      </c>
      <c r="D4" s="69">
        <v>1</v>
      </c>
      <c r="E4" s="69">
        <v>26</v>
      </c>
      <c r="F4" s="79">
        <f t="shared" ref="F4:F14" si="0">SUM(C4:E4)</f>
        <v>310</v>
      </c>
      <c r="H4" s="78">
        <v>46235</v>
      </c>
      <c r="I4" s="69" t="s">
        <v>73</v>
      </c>
      <c r="J4" s="69">
        <v>710</v>
      </c>
      <c r="K4" s="69">
        <v>394</v>
      </c>
      <c r="L4" s="69">
        <v>98</v>
      </c>
      <c r="M4" s="54">
        <f t="shared" ref="M4:M11" si="1">SUM(J4:L4)</f>
        <v>1202</v>
      </c>
      <c r="O4" s="85">
        <v>11171</v>
      </c>
      <c r="P4" s="39" t="s">
        <v>82</v>
      </c>
      <c r="Q4" s="39">
        <v>359</v>
      </c>
      <c r="R4" s="39">
        <v>106</v>
      </c>
      <c r="S4" s="39">
        <v>57</v>
      </c>
      <c r="T4" s="54">
        <f>Q4+R4+S4</f>
        <v>522</v>
      </c>
    </row>
    <row r="5" spans="1:20" x14ac:dyDescent="0.2">
      <c r="A5" s="78">
        <v>46966</v>
      </c>
      <c r="B5" s="69" t="s">
        <v>63</v>
      </c>
      <c r="C5" s="69">
        <v>451</v>
      </c>
      <c r="D5" s="69">
        <v>74</v>
      </c>
      <c r="E5" s="69">
        <v>33</v>
      </c>
      <c r="F5" s="79">
        <f t="shared" si="0"/>
        <v>558</v>
      </c>
      <c r="H5" s="78">
        <v>45139</v>
      </c>
      <c r="I5" s="69" t="s">
        <v>74</v>
      </c>
      <c r="J5" s="69">
        <v>10353</v>
      </c>
      <c r="K5" s="69">
        <v>214</v>
      </c>
      <c r="L5" s="69">
        <v>368</v>
      </c>
      <c r="M5" s="54">
        <f t="shared" si="1"/>
        <v>10935</v>
      </c>
      <c r="O5" s="85">
        <v>47331</v>
      </c>
      <c r="P5" s="39" t="s">
        <v>83</v>
      </c>
      <c r="Q5" s="39">
        <v>1230</v>
      </c>
      <c r="R5" s="39">
        <v>160</v>
      </c>
      <c r="S5" s="39">
        <v>2025</v>
      </c>
      <c r="T5" s="54">
        <f>Q5+R5+S5</f>
        <v>3415</v>
      </c>
    </row>
    <row r="6" spans="1:20" x14ac:dyDescent="0.2">
      <c r="A6" s="78">
        <v>46600</v>
      </c>
      <c r="B6" s="69" t="s">
        <v>64</v>
      </c>
      <c r="C6" s="69">
        <v>303</v>
      </c>
      <c r="D6" s="69">
        <v>54</v>
      </c>
      <c r="E6" s="69">
        <v>31</v>
      </c>
      <c r="F6" s="79">
        <f t="shared" si="0"/>
        <v>388</v>
      </c>
      <c r="H6" s="78">
        <v>44774</v>
      </c>
      <c r="I6" s="69" t="s">
        <v>75</v>
      </c>
      <c r="J6" s="69">
        <v>637</v>
      </c>
      <c r="K6" s="69">
        <v>51</v>
      </c>
      <c r="L6" s="69">
        <v>26</v>
      </c>
      <c r="M6" s="54">
        <f t="shared" si="1"/>
        <v>714</v>
      </c>
      <c r="O6" s="85">
        <v>46966</v>
      </c>
      <c r="P6" s="39" t="s">
        <v>84</v>
      </c>
      <c r="Q6" s="39">
        <v>320</v>
      </c>
      <c r="R6" s="39">
        <v>67</v>
      </c>
      <c r="S6" s="39">
        <v>44</v>
      </c>
      <c r="T6" s="54">
        <f t="shared" ref="T6:T15" si="2">Q6+R6+S6</f>
        <v>431</v>
      </c>
    </row>
    <row r="7" spans="1:20" x14ac:dyDescent="0.2">
      <c r="A7" s="78">
        <v>46235</v>
      </c>
      <c r="B7" s="69" t="s">
        <v>65</v>
      </c>
      <c r="C7" s="69">
        <v>752</v>
      </c>
      <c r="D7" s="69">
        <v>172</v>
      </c>
      <c r="E7" s="69">
        <v>235</v>
      </c>
      <c r="F7" s="79">
        <f t="shared" si="0"/>
        <v>1159</v>
      </c>
      <c r="H7" s="78">
        <v>44409</v>
      </c>
      <c r="I7" s="69" t="s">
        <v>76</v>
      </c>
      <c r="J7" s="69">
        <v>20602</v>
      </c>
      <c r="K7" s="69">
        <v>563</v>
      </c>
      <c r="L7" s="69">
        <v>228</v>
      </c>
      <c r="M7" s="54">
        <f t="shared" si="1"/>
        <v>21393</v>
      </c>
      <c r="O7" s="85">
        <v>46600</v>
      </c>
      <c r="P7" s="39" t="s">
        <v>85</v>
      </c>
      <c r="Q7" s="39">
        <v>111</v>
      </c>
      <c r="R7" s="39">
        <v>2</v>
      </c>
      <c r="S7" s="39">
        <v>94</v>
      </c>
      <c r="T7" s="54">
        <f t="shared" si="2"/>
        <v>207</v>
      </c>
    </row>
    <row r="8" spans="1:20" x14ac:dyDescent="0.2">
      <c r="A8" s="78">
        <v>45870</v>
      </c>
      <c r="B8" s="69" t="s">
        <v>66</v>
      </c>
      <c r="C8" s="69">
        <v>615</v>
      </c>
      <c r="D8" s="69">
        <v>26</v>
      </c>
      <c r="E8" s="69">
        <v>208</v>
      </c>
      <c r="F8" s="79">
        <f t="shared" si="0"/>
        <v>849</v>
      </c>
      <c r="H8" s="78">
        <v>44044</v>
      </c>
      <c r="I8" s="69" t="s">
        <v>77</v>
      </c>
      <c r="J8" s="69">
        <v>13717</v>
      </c>
      <c r="K8" s="69">
        <v>499</v>
      </c>
      <c r="L8" s="69">
        <v>902</v>
      </c>
      <c r="M8" s="54">
        <f t="shared" si="1"/>
        <v>15118</v>
      </c>
      <c r="O8" s="85">
        <v>46235</v>
      </c>
      <c r="P8" s="39" t="s">
        <v>86</v>
      </c>
      <c r="Q8" s="39">
        <v>383</v>
      </c>
      <c r="R8" s="39">
        <v>11</v>
      </c>
      <c r="S8" s="39">
        <v>1326</v>
      </c>
      <c r="T8" s="54">
        <f t="shared" si="2"/>
        <v>1720</v>
      </c>
    </row>
    <row r="9" spans="1:20" x14ac:dyDescent="0.2">
      <c r="A9" s="78">
        <v>45505</v>
      </c>
      <c r="B9" s="69" t="s">
        <v>67</v>
      </c>
      <c r="C9" s="69">
        <v>586</v>
      </c>
      <c r="D9" s="69">
        <v>54</v>
      </c>
      <c r="E9" s="69">
        <v>174</v>
      </c>
      <c r="F9" s="79">
        <f t="shared" si="0"/>
        <v>814</v>
      </c>
      <c r="H9" s="78">
        <v>43678</v>
      </c>
      <c r="I9" s="69" t="s">
        <v>78</v>
      </c>
      <c r="J9" s="69">
        <v>83</v>
      </c>
      <c r="K9" s="69">
        <v>0</v>
      </c>
      <c r="L9" s="69">
        <v>3</v>
      </c>
      <c r="M9" s="54">
        <f t="shared" si="1"/>
        <v>86</v>
      </c>
      <c r="O9" s="85">
        <v>45870</v>
      </c>
      <c r="P9" s="39" t="s">
        <v>87</v>
      </c>
      <c r="Q9" s="39">
        <v>671</v>
      </c>
      <c r="R9" s="39">
        <v>119</v>
      </c>
      <c r="S9" s="39">
        <v>923</v>
      </c>
      <c r="T9" s="54">
        <f t="shared" si="2"/>
        <v>1713</v>
      </c>
    </row>
    <row r="10" spans="1:20" x14ac:dyDescent="0.2">
      <c r="A10" s="78">
        <v>44774</v>
      </c>
      <c r="B10" s="69" t="s">
        <v>4</v>
      </c>
      <c r="C10" s="69">
        <v>165</v>
      </c>
      <c r="D10" s="69">
        <v>0</v>
      </c>
      <c r="E10" s="69">
        <v>45</v>
      </c>
      <c r="F10" s="79">
        <f t="shared" si="0"/>
        <v>210</v>
      </c>
      <c r="H10" s="78">
        <v>43313</v>
      </c>
      <c r="I10" s="69" t="s">
        <v>79</v>
      </c>
      <c r="J10" s="69">
        <v>55</v>
      </c>
      <c r="K10" s="69">
        <v>2</v>
      </c>
      <c r="L10" s="69">
        <v>1</v>
      </c>
      <c r="M10" s="54">
        <f t="shared" si="1"/>
        <v>58</v>
      </c>
      <c r="O10" s="85">
        <v>45505</v>
      </c>
      <c r="P10" s="39" t="s">
        <v>88</v>
      </c>
      <c r="Q10" s="39">
        <v>105</v>
      </c>
      <c r="R10" s="39">
        <v>3</v>
      </c>
      <c r="S10" s="39">
        <v>9</v>
      </c>
      <c r="T10" s="54">
        <f t="shared" si="2"/>
        <v>117</v>
      </c>
    </row>
    <row r="11" spans="1:20" ht="16" thickBot="1" x14ac:dyDescent="0.25">
      <c r="A11" s="78">
        <v>44409</v>
      </c>
      <c r="B11" s="69" t="s">
        <v>68</v>
      </c>
      <c r="C11" s="69">
        <v>406</v>
      </c>
      <c r="D11" s="69">
        <v>78</v>
      </c>
      <c r="E11" s="69">
        <v>44</v>
      </c>
      <c r="F11" s="79">
        <f t="shared" si="0"/>
        <v>528</v>
      </c>
      <c r="H11" s="83">
        <v>42583</v>
      </c>
      <c r="I11" s="81" t="s">
        <v>80</v>
      </c>
      <c r="J11" s="81">
        <v>2160</v>
      </c>
      <c r="K11" s="81">
        <v>40</v>
      </c>
      <c r="L11" s="81">
        <v>83</v>
      </c>
      <c r="M11" s="56">
        <f t="shared" si="1"/>
        <v>2283</v>
      </c>
      <c r="O11" s="85">
        <v>45139</v>
      </c>
      <c r="P11" s="39" t="s">
        <v>89</v>
      </c>
      <c r="Q11" s="39">
        <v>98</v>
      </c>
      <c r="R11" s="39">
        <v>4</v>
      </c>
      <c r="S11" s="39">
        <v>34</v>
      </c>
      <c r="T11" s="54">
        <f t="shared" si="2"/>
        <v>136</v>
      </c>
    </row>
    <row r="12" spans="1:20" x14ac:dyDescent="0.2">
      <c r="A12" s="78">
        <v>44044</v>
      </c>
      <c r="B12" s="69" t="s">
        <v>69</v>
      </c>
      <c r="C12" s="69">
        <v>209</v>
      </c>
      <c r="D12" s="69">
        <v>28</v>
      </c>
      <c r="E12" s="69">
        <v>18</v>
      </c>
      <c r="F12" s="79">
        <f t="shared" si="0"/>
        <v>255</v>
      </c>
      <c r="H12" s="70"/>
      <c r="I12" s="71"/>
      <c r="J12" s="71"/>
      <c r="K12" s="71"/>
      <c r="L12" s="71"/>
      <c r="O12" s="85">
        <v>44774</v>
      </c>
      <c r="P12" s="39" t="s">
        <v>90</v>
      </c>
      <c r="Q12" s="39">
        <v>172</v>
      </c>
      <c r="R12" s="39">
        <v>2</v>
      </c>
      <c r="S12" s="39">
        <v>96</v>
      </c>
      <c r="T12" s="54">
        <f t="shared" si="2"/>
        <v>270</v>
      </c>
    </row>
    <row r="13" spans="1:20" x14ac:dyDescent="0.2">
      <c r="A13" s="78">
        <v>43678</v>
      </c>
      <c r="B13" s="69" t="s">
        <v>70</v>
      </c>
      <c r="C13" s="69">
        <v>789</v>
      </c>
      <c r="D13" s="69">
        <v>254</v>
      </c>
      <c r="E13" s="69">
        <v>306</v>
      </c>
      <c r="F13" s="79">
        <f t="shared" si="0"/>
        <v>1349</v>
      </c>
      <c r="H13" s="70"/>
      <c r="I13" s="71"/>
      <c r="J13" s="71"/>
      <c r="K13" s="71"/>
      <c r="L13" s="71"/>
      <c r="O13" s="85">
        <v>44409</v>
      </c>
      <c r="P13" s="39" t="s">
        <v>91</v>
      </c>
      <c r="Q13" s="39">
        <v>231</v>
      </c>
      <c r="R13" s="39">
        <v>54</v>
      </c>
      <c r="S13" s="39">
        <v>14</v>
      </c>
      <c r="T13" s="54">
        <f t="shared" si="2"/>
        <v>299</v>
      </c>
    </row>
    <row r="14" spans="1:20" ht="16" thickBot="1" x14ac:dyDescent="0.25">
      <c r="A14" s="80">
        <v>42948</v>
      </c>
      <c r="B14" s="81" t="s">
        <v>71</v>
      </c>
      <c r="C14" s="81">
        <v>684</v>
      </c>
      <c r="D14" s="81">
        <v>80</v>
      </c>
      <c r="E14" s="81">
        <v>269</v>
      </c>
      <c r="F14" s="82">
        <f t="shared" si="0"/>
        <v>1033</v>
      </c>
      <c r="H14" s="70"/>
      <c r="I14" s="71"/>
      <c r="J14" s="71"/>
      <c r="K14" s="71"/>
      <c r="L14" s="71"/>
      <c r="O14" s="85">
        <v>44044</v>
      </c>
      <c r="P14" s="39" t="s">
        <v>92</v>
      </c>
      <c r="Q14" s="39">
        <v>102</v>
      </c>
      <c r="R14" s="39">
        <v>3</v>
      </c>
      <c r="S14" s="39">
        <v>52</v>
      </c>
      <c r="T14" s="54">
        <f t="shared" si="2"/>
        <v>157</v>
      </c>
    </row>
    <row r="15" spans="1:20" ht="16" thickBot="1" x14ac:dyDescent="0.25">
      <c r="A15" s="70"/>
      <c r="B15" s="71"/>
      <c r="C15" s="71"/>
      <c r="D15" s="71"/>
      <c r="E15" s="71"/>
      <c r="F15" s="71"/>
      <c r="H15" s="70"/>
      <c r="I15" s="71"/>
      <c r="J15" s="71"/>
      <c r="K15" s="71"/>
      <c r="L15" s="71"/>
      <c r="O15" s="83">
        <v>43678</v>
      </c>
      <c r="P15" s="55" t="s">
        <v>93</v>
      </c>
      <c r="Q15" s="55">
        <v>251</v>
      </c>
      <c r="R15" s="55">
        <v>4</v>
      </c>
      <c r="S15" s="55">
        <v>534</v>
      </c>
      <c r="T15" s="56">
        <f t="shared" si="2"/>
        <v>789</v>
      </c>
    </row>
  </sheetData>
  <mergeCells count="3">
    <mergeCell ref="A1:F1"/>
    <mergeCell ref="H1:M1"/>
    <mergeCell ref="O1:T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25"/>
  <sheetViews>
    <sheetView topLeftCell="A18" zoomScale="132" workbookViewId="0">
      <selection activeCell="F19" sqref="F19"/>
    </sheetView>
  </sheetViews>
  <sheetFormatPr baseColWidth="10" defaultColWidth="8.6640625" defaultRowHeight="15" zeroHeight="1" x14ac:dyDescent="0.2"/>
  <cols>
    <col min="1" max="1" width="10.6640625" style="87" bestFit="1" customWidth="1"/>
    <col min="2" max="2" width="8.6640625" style="87"/>
    <col min="3" max="3" width="12" style="87" bestFit="1" customWidth="1"/>
    <col min="4" max="5" width="8.6640625" style="87"/>
    <col min="6" max="6" width="36.1640625" style="87" bestFit="1" customWidth="1"/>
    <col min="7" max="16384" width="8.6640625" style="87"/>
  </cols>
  <sheetData>
    <row r="1" spans="1:8" x14ac:dyDescent="0.2">
      <c r="A1" s="115" t="s">
        <v>114</v>
      </c>
      <c r="B1" s="115"/>
      <c r="C1" s="115"/>
      <c r="D1" s="115"/>
    </row>
    <row r="2" spans="1:8" x14ac:dyDescent="0.2">
      <c r="A2" s="88" t="s">
        <v>115</v>
      </c>
      <c r="B2" s="88" t="s">
        <v>4</v>
      </c>
      <c r="C2" s="88" t="s">
        <v>5</v>
      </c>
      <c r="D2" s="88" t="s">
        <v>19</v>
      </c>
      <c r="F2" s="116" t="s">
        <v>116</v>
      </c>
      <c r="G2" s="116"/>
    </row>
    <row r="3" spans="1:8" x14ac:dyDescent="0.2">
      <c r="A3" s="89">
        <v>42008</v>
      </c>
      <c r="B3" s="39">
        <v>45</v>
      </c>
      <c r="C3" s="39">
        <v>48</v>
      </c>
      <c r="D3" s="39">
        <v>21</v>
      </c>
      <c r="F3" s="39" t="s">
        <v>4</v>
      </c>
      <c r="G3" s="119">
        <f>AVERAGE(B3:B37)</f>
        <v>46.4</v>
      </c>
      <c r="H3" s="121"/>
    </row>
    <row r="4" spans="1:8" x14ac:dyDescent="0.2">
      <c r="A4" s="89">
        <v>42015</v>
      </c>
      <c r="B4" s="39">
        <v>45</v>
      </c>
      <c r="C4" s="39">
        <v>49</v>
      </c>
      <c r="D4" s="39">
        <v>22</v>
      </c>
      <c r="F4" s="39" t="s">
        <v>5</v>
      </c>
      <c r="G4" s="120">
        <f>AVERAGE(C3:C37)</f>
        <v>51.4</v>
      </c>
    </row>
    <row r="5" spans="1:8" x14ac:dyDescent="0.2">
      <c r="A5" s="89">
        <v>42022</v>
      </c>
      <c r="B5" s="39">
        <v>46</v>
      </c>
      <c r="C5" s="39">
        <v>49</v>
      </c>
      <c r="D5" s="39">
        <v>20</v>
      </c>
      <c r="F5" s="39" t="s">
        <v>118</v>
      </c>
      <c r="G5" s="120">
        <f>AVERAGE(D3:D37)</f>
        <v>20.485714285714284</v>
      </c>
    </row>
    <row r="6" spans="1:8" x14ac:dyDescent="0.2">
      <c r="A6" s="89">
        <v>42029</v>
      </c>
      <c r="B6" s="39">
        <v>53</v>
      </c>
      <c r="C6" s="39">
        <v>57</v>
      </c>
      <c r="D6" s="39">
        <v>22</v>
      </c>
    </row>
    <row r="7" spans="1:8" x14ac:dyDescent="0.2">
      <c r="A7" s="89">
        <v>42036</v>
      </c>
      <c r="B7" s="39">
        <v>45</v>
      </c>
      <c r="C7" s="39">
        <v>49</v>
      </c>
      <c r="D7" s="39">
        <v>20</v>
      </c>
      <c r="F7" s="117" t="s">
        <v>117</v>
      </c>
      <c r="G7" s="118"/>
    </row>
    <row r="8" spans="1:8" x14ac:dyDescent="0.2">
      <c r="A8" s="89">
        <v>42043</v>
      </c>
      <c r="B8" s="39">
        <v>45</v>
      </c>
      <c r="C8" s="39">
        <v>47</v>
      </c>
      <c r="D8" s="39">
        <v>19</v>
      </c>
      <c r="F8" s="39" t="s">
        <v>4</v>
      </c>
      <c r="G8" s="120">
        <f>AVERAGE(B55:B1048576)</f>
        <v>55.428571428571431</v>
      </c>
    </row>
    <row r="9" spans="1:8" x14ac:dyDescent="0.2">
      <c r="A9" s="89">
        <v>42050</v>
      </c>
      <c r="B9" s="39">
        <v>46</v>
      </c>
      <c r="C9" s="39">
        <v>48</v>
      </c>
      <c r="D9" s="39">
        <v>20</v>
      </c>
      <c r="F9" s="39" t="s">
        <v>5</v>
      </c>
      <c r="G9" s="120">
        <f>AVERAGE(C55:C89)</f>
        <v>56.285714285714285</v>
      </c>
    </row>
    <row r="10" spans="1:8" x14ac:dyDescent="0.2">
      <c r="A10" s="89">
        <v>42057</v>
      </c>
      <c r="B10" s="39">
        <v>44</v>
      </c>
      <c r="C10" s="39">
        <v>49</v>
      </c>
      <c r="D10" s="39">
        <v>18</v>
      </c>
      <c r="F10" s="39" t="s">
        <v>118</v>
      </c>
      <c r="G10" s="120">
        <f>AVERAGE(D55:D89)</f>
        <v>25.228571428571428</v>
      </c>
    </row>
    <row r="11" spans="1:8" x14ac:dyDescent="0.2">
      <c r="A11" s="89">
        <v>42064</v>
      </c>
      <c r="B11" s="39">
        <v>45</v>
      </c>
      <c r="C11" s="39">
        <v>48</v>
      </c>
      <c r="D11" s="39">
        <v>19</v>
      </c>
    </row>
    <row r="12" spans="1:8" x14ac:dyDescent="0.2">
      <c r="A12" s="89">
        <v>42071</v>
      </c>
      <c r="B12" s="39">
        <v>44</v>
      </c>
      <c r="C12" s="39">
        <v>50</v>
      </c>
      <c r="D12" s="39">
        <v>19</v>
      </c>
    </row>
    <row r="13" spans="1:8" x14ac:dyDescent="0.2">
      <c r="A13" s="89">
        <v>42078</v>
      </c>
      <c r="B13" s="39">
        <v>43</v>
      </c>
      <c r="C13" s="39">
        <v>50</v>
      </c>
      <c r="D13" s="39">
        <v>18</v>
      </c>
    </row>
    <row r="14" spans="1:8" x14ac:dyDescent="0.2">
      <c r="A14" s="89">
        <v>42085</v>
      </c>
      <c r="B14" s="39">
        <v>44</v>
      </c>
      <c r="C14" s="39">
        <v>52</v>
      </c>
      <c r="D14" s="39">
        <v>18</v>
      </c>
    </row>
    <row r="15" spans="1:8" x14ac:dyDescent="0.2">
      <c r="A15" s="89">
        <v>42092</v>
      </c>
      <c r="B15" s="39">
        <v>76</v>
      </c>
      <c r="C15" s="39">
        <v>84</v>
      </c>
      <c r="D15" s="39">
        <v>23</v>
      </c>
    </row>
    <row r="16" spans="1:8" x14ac:dyDescent="0.2">
      <c r="A16" s="89">
        <v>42099</v>
      </c>
      <c r="B16" s="39">
        <v>56</v>
      </c>
      <c r="C16" s="39">
        <v>66</v>
      </c>
      <c r="D16" s="39">
        <v>21</v>
      </c>
    </row>
    <row r="17" spans="1:4" x14ac:dyDescent="0.2">
      <c r="A17" s="89">
        <v>42106</v>
      </c>
      <c r="B17" s="39">
        <v>44</v>
      </c>
      <c r="C17" s="39">
        <v>52</v>
      </c>
      <c r="D17" s="39">
        <v>18</v>
      </c>
    </row>
    <row r="18" spans="1:4" x14ac:dyDescent="0.2">
      <c r="A18" s="89">
        <v>42113</v>
      </c>
      <c r="B18" s="39">
        <v>58</v>
      </c>
      <c r="C18" s="39">
        <v>64</v>
      </c>
      <c r="D18" s="39">
        <v>22</v>
      </c>
    </row>
    <row r="19" spans="1:4" x14ac:dyDescent="0.2">
      <c r="A19" s="89">
        <v>42120</v>
      </c>
      <c r="B19" s="39">
        <v>44</v>
      </c>
      <c r="C19" s="39">
        <v>48</v>
      </c>
      <c r="D19" s="39">
        <v>18</v>
      </c>
    </row>
    <row r="20" spans="1:4" x14ac:dyDescent="0.2">
      <c r="A20" s="89">
        <v>42127</v>
      </c>
      <c r="B20" s="39">
        <v>44</v>
      </c>
      <c r="C20" s="39">
        <v>50</v>
      </c>
      <c r="D20" s="39">
        <v>19</v>
      </c>
    </row>
    <row r="21" spans="1:4" x14ac:dyDescent="0.2">
      <c r="A21" s="89">
        <v>42134</v>
      </c>
      <c r="B21" s="39">
        <v>44</v>
      </c>
      <c r="C21" s="39">
        <v>46</v>
      </c>
      <c r="D21" s="39">
        <v>22</v>
      </c>
    </row>
    <row r="22" spans="1:4" x14ac:dyDescent="0.2">
      <c r="A22" s="89">
        <v>42141</v>
      </c>
      <c r="B22" s="39">
        <v>45</v>
      </c>
      <c r="C22" s="39">
        <v>46</v>
      </c>
      <c r="D22" s="39">
        <v>20</v>
      </c>
    </row>
    <row r="23" spans="1:4" x14ac:dyDescent="0.2">
      <c r="A23" s="89">
        <v>42148</v>
      </c>
      <c r="B23" s="39">
        <v>44</v>
      </c>
      <c r="C23" s="39">
        <v>47</v>
      </c>
      <c r="D23" s="39">
        <v>20</v>
      </c>
    </row>
    <row r="24" spans="1:4" x14ac:dyDescent="0.2">
      <c r="A24" s="89">
        <v>42155</v>
      </c>
      <c r="B24" s="39">
        <v>44</v>
      </c>
      <c r="C24" s="39">
        <v>49</v>
      </c>
      <c r="D24" s="39">
        <v>22</v>
      </c>
    </row>
    <row r="25" spans="1:4" x14ac:dyDescent="0.2">
      <c r="A25" s="89">
        <v>42162</v>
      </c>
      <c r="B25" s="39">
        <v>47</v>
      </c>
      <c r="C25" s="39">
        <v>55</v>
      </c>
      <c r="D25" s="39">
        <v>21</v>
      </c>
    </row>
    <row r="26" spans="1:4" x14ac:dyDescent="0.2">
      <c r="A26" s="89">
        <v>42169</v>
      </c>
      <c r="B26" s="39">
        <v>44</v>
      </c>
      <c r="C26" s="39">
        <v>50</v>
      </c>
      <c r="D26" s="39">
        <v>21</v>
      </c>
    </row>
    <row r="27" spans="1:4" x14ac:dyDescent="0.2">
      <c r="A27" s="89">
        <v>42176</v>
      </c>
      <c r="B27" s="39">
        <v>44</v>
      </c>
      <c r="C27" s="39">
        <v>51</v>
      </c>
      <c r="D27" s="39">
        <v>20</v>
      </c>
    </row>
    <row r="28" spans="1:4" x14ac:dyDescent="0.2">
      <c r="A28" s="89">
        <v>42183</v>
      </c>
      <c r="B28" s="39">
        <v>44</v>
      </c>
      <c r="C28" s="39">
        <v>50</v>
      </c>
      <c r="D28" s="39">
        <v>22</v>
      </c>
    </row>
    <row r="29" spans="1:4" x14ac:dyDescent="0.2">
      <c r="A29" s="89">
        <v>42190</v>
      </c>
      <c r="B29" s="39">
        <v>44</v>
      </c>
      <c r="C29" s="39">
        <v>49</v>
      </c>
      <c r="D29" s="39">
        <v>21</v>
      </c>
    </row>
    <row r="30" spans="1:4" x14ac:dyDescent="0.2">
      <c r="A30" s="89">
        <v>42197</v>
      </c>
      <c r="B30" s="39">
        <v>45</v>
      </c>
      <c r="C30" s="39">
        <v>49</v>
      </c>
      <c r="D30" s="39">
        <v>23</v>
      </c>
    </row>
    <row r="31" spans="1:4" x14ac:dyDescent="0.2">
      <c r="A31" s="89">
        <v>42204</v>
      </c>
      <c r="B31" s="39">
        <v>44</v>
      </c>
      <c r="C31" s="39">
        <v>48</v>
      </c>
      <c r="D31" s="39">
        <v>21</v>
      </c>
    </row>
    <row r="32" spans="1:4" x14ac:dyDescent="0.2">
      <c r="A32" s="89">
        <v>42211</v>
      </c>
      <c r="B32" s="39">
        <v>44</v>
      </c>
      <c r="C32" s="39">
        <v>50</v>
      </c>
      <c r="D32" s="39">
        <v>20</v>
      </c>
    </row>
    <row r="33" spans="1:4" x14ac:dyDescent="0.2">
      <c r="A33" s="89">
        <v>42218</v>
      </c>
      <c r="B33" s="39">
        <v>44</v>
      </c>
      <c r="C33" s="39">
        <v>49</v>
      </c>
      <c r="D33" s="39">
        <v>22</v>
      </c>
    </row>
    <row r="34" spans="1:4" x14ac:dyDescent="0.2">
      <c r="A34" s="89">
        <v>42225</v>
      </c>
      <c r="B34" s="39">
        <v>45</v>
      </c>
      <c r="C34" s="39">
        <v>50</v>
      </c>
      <c r="D34" s="39">
        <v>21</v>
      </c>
    </row>
    <row r="35" spans="1:4" x14ac:dyDescent="0.2">
      <c r="A35" s="89">
        <v>42232</v>
      </c>
      <c r="B35" s="39">
        <v>44</v>
      </c>
      <c r="C35" s="39">
        <v>49</v>
      </c>
      <c r="D35" s="39">
        <v>22</v>
      </c>
    </row>
    <row r="36" spans="1:4" x14ac:dyDescent="0.2">
      <c r="A36" s="89">
        <v>42239</v>
      </c>
      <c r="B36" s="39">
        <v>45</v>
      </c>
      <c r="C36" s="39">
        <v>51</v>
      </c>
      <c r="D36" s="39">
        <v>21</v>
      </c>
    </row>
    <row r="37" spans="1:4" x14ac:dyDescent="0.2">
      <c r="A37" s="89">
        <v>42246</v>
      </c>
      <c r="B37" s="39">
        <v>46</v>
      </c>
      <c r="C37" s="39">
        <v>50</v>
      </c>
      <c r="D37" s="39">
        <v>21</v>
      </c>
    </row>
    <row r="38" spans="1:4" x14ac:dyDescent="0.2">
      <c r="A38" s="89">
        <v>42253</v>
      </c>
      <c r="B38" s="39">
        <v>45</v>
      </c>
      <c r="C38" s="39">
        <v>50</v>
      </c>
      <c r="D38" s="39">
        <v>23</v>
      </c>
    </row>
    <row r="39" spans="1:4" x14ac:dyDescent="0.2">
      <c r="A39" s="89">
        <v>42260</v>
      </c>
      <c r="B39" s="39">
        <v>45</v>
      </c>
      <c r="C39" s="39">
        <v>48</v>
      </c>
      <c r="D39" s="39">
        <v>21</v>
      </c>
    </row>
    <row r="40" spans="1:4" x14ac:dyDescent="0.2">
      <c r="A40" s="89">
        <v>42267</v>
      </c>
      <c r="B40" s="39">
        <v>47</v>
      </c>
      <c r="C40" s="39">
        <v>51</v>
      </c>
      <c r="D40" s="39">
        <v>22</v>
      </c>
    </row>
    <row r="41" spans="1:4" x14ac:dyDescent="0.2">
      <c r="A41" s="89">
        <v>42274</v>
      </c>
      <c r="B41" s="39">
        <v>50</v>
      </c>
      <c r="C41" s="39">
        <v>55</v>
      </c>
      <c r="D41" s="39">
        <v>23</v>
      </c>
    </row>
    <row r="42" spans="1:4" x14ac:dyDescent="0.2">
      <c r="A42" s="89">
        <v>42281</v>
      </c>
      <c r="B42" s="39">
        <v>56</v>
      </c>
      <c r="C42" s="39">
        <v>59</v>
      </c>
      <c r="D42" s="39">
        <v>25</v>
      </c>
    </row>
    <row r="43" spans="1:4" x14ac:dyDescent="0.2">
      <c r="A43" s="89">
        <v>42288</v>
      </c>
      <c r="B43" s="39">
        <v>47</v>
      </c>
      <c r="C43" s="39">
        <v>50</v>
      </c>
      <c r="D43" s="39">
        <v>25</v>
      </c>
    </row>
    <row r="44" spans="1:4" x14ac:dyDescent="0.2">
      <c r="A44" s="89">
        <v>42295</v>
      </c>
      <c r="B44" s="39">
        <v>49</v>
      </c>
      <c r="C44" s="39">
        <v>51</v>
      </c>
      <c r="D44" s="39">
        <v>22</v>
      </c>
    </row>
    <row r="45" spans="1:4" x14ac:dyDescent="0.2">
      <c r="A45" s="89">
        <v>42302</v>
      </c>
      <c r="B45" s="39">
        <v>50</v>
      </c>
      <c r="C45" s="39">
        <v>54</v>
      </c>
      <c r="D45" s="39">
        <v>22</v>
      </c>
    </row>
    <row r="46" spans="1:4" x14ac:dyDescent="0.2">
      <c r="A46" s="89">
        <v>42309</v>
      </c>
      <c r="B46" s="39">
        <v>49</v>
      </c>
      <c r="C46" s="39">
        <v>53</v>
      </c>
      <c r="D46" s="39">
        <v>23</v>
      </c>
    </row>
    <row r="47" spans="1:4" x14ac:dyDescent="0.2">
      <c r="A47" s="89">
        <v>42316</v>
      </c>
      <c r="B47" s="39">
        <v>50</v>
      </c>
      <c r="C47" s="39">
        <v>54</v>
      </c>
      <c r="D47" s="39">
        <v>25</v>
      </c>
    </row>
    <row r="48" spans="1:4" x14ac:dyDescent="0.2">
      <c r="A48" s="89">
        <v>42323</v>
      </c>
      <c r="B48" s="39">
        <v>52</v>
      </c>
      <c r="C48" s="39">
        <v>55</v>
      </c>
      <c r="D48" s="39">
        <v>24</v>
      </c>
    </row>
    <row r="49" spans="1:4" x14ac:dyDescent="0.2">
      <c r="A49" s="89">
        <v>42330</v>
      </c>
      <c r="B49" s="39">
        <v>53</v>
      </c>
      <c r="C49" s="39">
        <v>56</v>
      </c>
      <c r="D49" s="39">
        <v>23</v>
      </c>
    </row>
    <row r="50" spans="1:4" x14ac:dyDescent="0.2">
      <c r="A50" s="89">
        <v>42337</v>
      </c>
      <c r="B50" s="39">
        <v>54</v>
      </c>
      <c r="C50" s="39">
        <v>57</v>
      </c>
      <c r="D50" s="39">
        <v>25</v>
      </c>
    </row>
    <row r="51" spans="1:4" x14ac:dyDescent="0.2">
      <c r="A51" s="89">
        <v>42344</v>
      </c>
      <c r="B51" s="39">
        <v>57</v>
      </c>
      <c r="C51" s="39">
        <v>57</v>
      </c>
      <c r="D51" s="39">
        <v>27</v>
      </c>
    </row>
    <row r="52" spans="1:4" x14ac:dyDescent="0.2">
      <c r="A52" s="89">
        <v>42351</v>
      </c>
      <c r="B52" s="39">
        <v>61</v>
      </c>
      <c r="C52" s="39">
        <v>66</v>
      </c>
      <c r="D52" s="39">
        <v>27</v>
      </c>
    </row>
    <row r="53" spans="1:4" x14ac:dyDescent="0.2">
      <c r="A53" s="89">
        <v>42358</v>
      </c>
      <c r="B53" s="39">
        <v>97</v>
      </c>
      <c r="C53" s="39">
        <v>100</v>
      </c>
      <c r="D53" s="39">
        <v>31</v>
      </c>
    </row>
    <row r="54" spans="1:4" x14ac:dyDescent="0.2">
      <c r="A54" s="89">
        <v>42365</v>
      </c>
      <c r="B54" s="39">
        <v>87</v>
      </c>
      <c r="C54" s="39">
        <v>88</v>
      </c>
      <c r="D54" s="39">
        <v>29</v>
      </c>
    </row>
    <row r="55" spans="1:4" x14ac:dyDescent="0.2">
      <c r="A55" s="89">
        <v>42372</v>
      </c>
      <c r="B55" s="39">
        <v>55</v>
      </c>
      <c r="C55" s="39">
        <v>56</v>
      </c>
      <c r="D55" s="39">
        <v>25</v>
      </c>
    </row>
    <row r="56" spans="1:4" x14ac:dyDescent="0.2">
      <c r="A56" s="89">
        <v>42379</v>
      </c>
      <c r="B56" s="39">
        <v>53</v>
      </c>
      <c r="C56" s="39">
        <v>56</v>
      </c>
      <c r="D56" s="39">
        <v>23</v>
      </c>
    </row>
    <row r="57" spans="1:4" x14ac:dyDescent="0.2">
      <c r="A57" s="89">
        <v>42386</v>
      </c>
      <c r="B57" s="39">
        <v>53</v>
      </c>
      <c r="C57" s="39">
        <v>56</v>
      </c>
      <c r="D57" s="39">
        <v>22</v>
      </c>
    </row>
    <row r="58" spans="1:4" x14ac:dyDescent="0.2">
      <c r="A58" s="89">
        <v>42393</v>
      </c>
      <c r="B58" s="39">
        <v>65</v>
      </c>
      <c r="C58" s="39">
        <v>68</v>
      </c>
      <c r="D58" s="39">
        <v>26</v>
      </c>
    </row>
    <row r="59" spans="1:4" x14ac:dyDescent="0.2">
      <c r="A59" s="89">
        <v>42400</v>
      </c>
      <c r="B59" s="39">
        <v>57</v>
      </c>
      <c r="C59" s="39">
        <v>60</v>
      </c>
      <c r="D59" s="39">
        <v>27</v>
      </c>
    </row>
    <row r="60" spans="1:4" x14ac:dyDescent="0.2">
      <c r="A60" s="89">
        <v>42407</v>
      </c>
      <c r="B60" s="39">
        <v>53</v>
      </c>
      <c r="C60" s="39">
        <v>55</v>
      </c>
      <c r="D60" s="39">
        <v>26</v>
      </c>
    </row>
    <row r="61" spans="1:4" x14ac:dyDescent="0.2">
      <c r="A61" s="89">
        <v>42414</v>
      </c>
      <c r="B61" s="39">
        <v>53</v>
      </c>
      <c r="C61" s="39">
        <v>54</v>
      </c>
      <c r="D61" s="39">
        <v>23</v>
      </c>
    </row>
    <row r="62" spans="1:4" x14ac:dyDescent="0.2">
      <c r="A62" s="89">
        <v>42421</v>
      </c>
      <c r="B62" s="39">
        <v>53</v>
      </c>
      <c r="C62" s="39">
        <v>54</v>
      </c>
      <c r="D62" s="39">
        <v>22</v>
      </c>
    </row>
    <row r="63" spans="1:4" x14ac:dyDescent="0.2">
      <c r="A63" s="89">
        <v>42428</v>
      </c>
      <c r="B63" s="39">
        <v>52</v>
      </c>
      <c r="C63" s="39">
        <v>53</v>
      </c>
      <c r="D63" s="39">
        <v>24</v>
      </c>
    </row>
    <row r="64" spans="1:4" x14ac:dyDescent="0.2">
      <c r="A64" s="89">
        <v>42435</v>
      </c>
      <c r="B64" s="39">
        <v>52</v>
      </c>
      <c r="C64" s="39">
        <v>54</v>
      </c>
      <c r="D64" s="39">
        <v>23</v>
      </c>
    </row>
    <row r="65" spans="1:4" x14ac:dyDescent="0.2">
      <c r="A65" s="89">
        <v>42442</v>
      </c>
      <c r="B65" s="39">
        <v>55</v>
      </c>
      <c r="C65" s="39">
        <v>55</v>
      </c>
      <c r="D65" s="39">
        <v>22</v>
      </c>
    </row>
    <row r="66" spans="1:4" x14ac:dyDescent="0.2">
      <c r="A66" s="89">
        <v>42449</v>
      </c>
      <c r="B66" s="39">
        <v>93</v>
      </c>
      <c r="C66" s="39">
        <v>94</v>
      </c>
      <c r="D66" s="39">
        <v>29</v>
      </c>
    </row>
    <row r="67" spans="1:4" x14ac:dyDescent="0.2">
      <c r="A67" s="89">
        <v>42456</v>
      </c>
      <c r="B67" s="39">
        <v>69</v>
      </c>
      <c r="C67" s="39">
        <v>68</v>
      </c>
      <c r="D67" s="39">
        <v>28</v>
      </c>
    </row>
    <row r="68" spans="1:4" x14ac:dyDescent="0.2">
      <c r="A68" s="89">
        <v>42463</v>
      </c>
      <c r="B68" s="39">
        <v>52</v>
      </c>
      <c r="C68" s="39">
        <v>51</v>
      </c>
      <c r="D68" s="39">
        <v>21</v>
      </c>
    </row>
    <row r="69" spans="1:4" x14ac:dyDescent="0.2">
      <c r="A69" s="89">
        <v>42470</v>
      </c>
      <c r="B69" s="39">
        <v>52</v>
      </c>
      <c r="C69" s="39">
        <v>52</v>
      </c>
      <c r="D69" s="39">
        <v>24</v>
      </c>
    </row>
    <row r="70" spans="1:4" x14ac:dyDescent="0.2">
      <c r="A70" s="89">
        <v>42477</v>
      </c>
      <c r="B70" s="39">
        <v>53</v>
      </c>
      <c r="C70" s="39">
        <v>52</v>
      </c>
      <c r="D70" s="39">
        <v>24</v>
      </c>
    </row>
    <row r="71" spans="1:4" x14ac:dyDescent="0.2">
      <c r="A71" s="89">
        <v>42484</v>
      </c>
      <c r="B71" s="39">
        <v>72</v>
      </c>
      <c r="C71" s="39">
        <v>73</v>
      </c>
      <c r="D71" s="39">
        <v>27</v>
      </c>
    </row>
    <row r="72" spans="1:4" x14ac:dyDescent="0.2">
      <c r="A72" s="89">
        <v>42491</v>
      </c>
      <c r="B72" s="39">
        <v>57</v>
      </c>
      <c r="C72" s="39">
        <v>60</v>
      </c>
      <c r="D72" s="39">
        <v>26</v>
      </c>
    </row>
    <row r="73" spans="1:4" x14ac:dyDescent="0.2">
      <c r="A73" s="89">
        <v>42498</v>
      </c>
      <c r="B73" s="39">
        <v>52</v>
      </c>
      <c r="C73" s="39">
        <v>53</v>
      </c>
      <c r="D73" s="39">
        <v>26</v>
      </c>
    </row>
    <row r="74" spans="1:4" x14ac:dyDescent="0.2">
      <c r="A74" s="89">
        <v>42505</v>
      </c>
      <c r="B74" s="39">
        <v>53</v>
      </c>
      <c r="C74" s="39">
        <v>53</v>
      </c>
      <c r="D74" s="39">
        <v>24</v>
      </c>
    </row>
    <row r="75" spans="1:4" x14ac:dyDescent="0.2">
      <c r="A75" s="89">
        <v>42512</v>
      </c>
      <c r="B75" s="39">
        <v>52</v>
      </c>
      <c r="C75" s="39">
        <v>52</v>
      </c>
      <c r="D75" s="39">
        <v>23</v>
      </c>
    </row>
    <row r="76" spans="1:4" x14ac:dyDescent="0.2">
      <c r="A76" s="89">
        <v>42519</v>
      </c>
      <c r="B76" s="39">
        <v>52</v>
      </c>
      <c r="C76" s="39">
        <v>52</v>
      </c>
      <c r="D76" s="39">
        <v>26</v>
      </c>
    </row>
    <row r="77" spans="1:4" x14ac:dyDescent="0.2">
      <c r="A77" s="89">
        <v>42526</v>
      </c>
      <c r="B77" s="39">
        <v>54</v>
      </c>
      <c r="C77" s="39">
        <v>52</v>
      </c>
      <c r="D77" s="39">
        <v>31</v>
      </c>
    </row>
    <row r="78" spans="1:4" x14ac:dyDescent="0.2">
      <c r="A78" s="89">
        <v>42533</v>
      </c>
      <c r="B78" s="39">
        <v>56</v>
      </c>
      <c r="C78" s="39">
        <v>55</v>
      </c>
      <c r="D78" s="39">
        <v>29</v>
      </c>
    </row>
    <row r="79" spans="1:4" x14ac:dyDescent="0.2">
      <c r="A79" s="89">
        <v>42540</v>
      </c>
      <c r="B79" s="39">
        <v>50</v>
      </c>
      <c r="C79" s="39">
        <v>50</v>
      </c>
      <c r="D79" s="39">
        <v>27</v>
      </c>
    </row>
    <row r="80" spans="1:4" x14ac:dyDescent="0.2">
      <c r="A80" s="89">
        <v>42547</v>
      </c>
      <c r="B80" s="39">
        <v>51</v>
      </c>
      <c r="C80" s="39">
        <v>51</v>
      </c>
      <c r="D80" s="39">
        <v>28</v>
      </c>
    </row>
    <row r="81" spans="1:4" x14ac:dyDescent="0.2">
      <c r="A81" s="89">
        <v>42554</v>
      </c>
      <c r="B81" s="39">
        <v>53</v>
      </c>
      <c r="C81" s="39">
        <v>53</v>
      </c>
      <c r="D81" s="39">
        <v>28</v>
      </c>
    </row>
    <row r="82" spans="1:4" x14ac:dyDescent="0.2">
      <c r="A82" s="89">
        <v>42561</v>
      </c>
      <c r="B82" s="39">
        <v>53</v>
      </c>
      <c r="C82" s="39">
        <v>53</v>
      </c>
      <c r="D82" s="39">
        <v>27</v>
      </c>
    </row>
    <row r="83" spans="1:4" x14ac:dyDescent="0.2">
      <c r="A83" s="89">
        <v>42568</v>
      </c>
      <c r="B83" s="39">
        <v>52</v>
      </c>
      <c r="C83" s="39">
        <v>52</v>
      </c>
      <c r="D83" s="39">
        <v>27</v>
      </c>
    </row>
    <row r="84" spans="1:4" x14ac:dyDescent="0.2">
      <c r="A84" s="89">
        <v>42575</v>
      </c>
      <c r="B84" s="39">
        <v>53</v>
      </c>
      <c r="C84" s="39">
        <v>55</v>
      </c>
      <c r="D84" s="39">
        <v>25</v>
      </c>
    </row>
    <row r="85" spans="1:4" x14ac:dyDescent="0.2">
      <c r="A85" s="89">
        <v>42582</v>
      </c>
      <c r="B85" s="39">
        <v>52</v>
      </c>
      <c r="C85" s="39">
        <v>52</v>
      </c>
      <c r="D85" s="39">
        <v>24</v>
      </c>
    </row>
    <row r="86" spans="1:4" x14ac:dyDescent="0.2">
      <c r="A86" s="89">
        <v>42589</v>
      </c>
      <c r="B86" s="39">
        <v>51</v>
      </c>
      <c r="C86" s="39">
        <v>54</v>
      </c>
      <c r="D86" s="39">
        <v>23</v>
      </c>
    </row>
    <row r="87" spans="1:4" x14ac:dyDescent="0.2">
      <c r="A87" s="89">
        <v>42596</v>
      </c>
      <c r="B87" s="39">
        <v>52</v>
      </c>
      <c r="C87" s="39">
        <v>52</v>
      </c>
      <c r="D87" s="39">
        <v>24</v>
      </c>
    </row>
    <row r="88" spans="1:4" x14ac:dyDescent="0.2">
      <c r="A88" s="89">
        <v>42603</v>
      </c>
      <c r="B88" s="39">
        <v>52</v>
      </c>
      <c r="C88" s="39">
        <v>55</v>
      </c>
      <c r="D88" s="39">
        <v>24</v>
      </c>
    </row>
    <row r="89" spans="1:4" x14ac:dyDescent="0.2">
      <c r="A89" s="89">
        <v>42610</v>
      </c>
      <c r="B89" s="39">
        <v>53</v>
      </c>
      <c r="C89" s="39">
        <v>55</v>
      </c>
      <c r="D89" s="39">
        <v>25</v>
      </c>
    </row>
    <row r="90" spans="1:4" hidden="1" x14ac:dyDescent="0.2"/>
    <row r="91" spans="1:4" hidden="1" x14ac:dyDescent="0.2"/>
    <row r="92" spans="1:4" hidden="1" x14ac:dyDescent="0.2"/>
    <row r="93" spans="1:4" hidden="1" x14ac:dyDescent="0.2"/>
    <row r="94" spans="1:4" hidden="1" x14ac:dyDescent="0.2"/>
    <row r="95" spans="1:4" hidden="1" x14ac:dyDescent="0.2"/>
    <row r="96" spans="1:4"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row r="307" hidden="1" x14ac:dyDescent="0.2"/>
    <row r="308" hidden="1" x14ac:dyDescent="0.2"/>
    <row r="309" hidden="1" x14ac:dyDescent="0.2"/>
    <row r="310" hidden="1" x14ac:dyDescent="0.2"/>
    <row r="311" hidden="1" x14ac:dyDescent="0.2"/>
    <row r="312" hidden="1" x14ac:dyDescent="0.2"/>
    <row r="313" hidden="1" x14ac:dyDescent="0.2"/>
    <row r="314" hidden="1" x14ac:dyDescent="0.2"/>
    <row r="315" hidden="1" x14ac:dyDescent="0.2"/>
    <row r="316" hidden="1" x14ac:dyDescent="0.2"/>
    <row r="317" hidden="1" x14ac:dyDescent="0.2"/>
    <row r="318" hidden="1" x14ac:dyDescent="0.2"/>
    <row r="319" hidden="1" x14ac:dyDescent="0.2"/>
    <row r="320" hidden="1" x14ac:dyDescent="0.2"/>
    <row r="321" hidden="1" x14ac:dyDescent="0.2"/>
    <row r="322" hidden="1" x14ac:dyDescent="0.2"/>
    <row r="323" hidden="1" x14ac:dyDescent="0.2"/>
    <row r="324" hidden="1" x14ac:dyDescent="0.2"/>
    <row r="325" hidden="1" x14ac:dyDescent="0.2"/>
    <row r="326" hidden="1" x14ac:dyDescent="0.2"/>
    <row r="327" hidden="1" x14ac:dyDescent="0.2"/>
    <row r="328" hidden="1" x14ac:dyDescent="0.2"/>
    <row r="329" hidden="1" x14ac:dyDescent="0.2"/>
    <row r="330" hidden="1" x14ac:dyDescent="0.2"/>
    <row r="331" hidden="1" x14ac:dyDescent="0.2"/>
    <row r="332" hidden="1" x14ac:dyDescent="0.2"/>
    <row r="333" hidden="1" x14ac:dyDescent="0.2"/>
    <row r="334" hidden="1" x14ac:dyDescent="0.2"/>
    <row r="335" hidden="1" x14ac:dyDescent="0.2"/>
    <row r="336"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sheetData>
  <mergeCells count="3">
    <mergeCell ref="A1:D1"/>
    <mergeCell ref="F2:G2"/>
    <mergeCell ref="F7:G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Data</vt:lpstr>
      <vt:lpstr>YouTube data</vt:lpstr>
      <vt:lpstr>Facebook data</vt:lpstr>
      <vt:lpstr>Google trends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2020-10-16T03:11:17Z</dcterms:modified>
</cp:coreProperties>
</file>