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ivakumarreddy/Downloads/"/>
    </mc:Choice>
  </mc:AlternateContent>
  <xr:revisionPtr revIDLastSave="0" documentId="13_ncr:1_{40203B37-4721-A74C-B628-6CF7F179975D}" xr6:coauthVersionLast="45" xr6:coauthVersionMax="45" xr10:uidLastSave="{00000000-0000-0000-0000-000000000000}"/>
  <bookViews>
    <workbookView xWindow="0" yWindow="460" windowWidth="28800" windowHeight="16280" xr2:uid="{00000000-000D-0000-FFFF-FFFF00000000}"/>
  </bookViews>
  <sheets>
    <sheet name="Part A - optimal price" sheetId="1" r:id="rId1"/>
    <sheet name="Part B - Elasticity" sheetId="2" r:id="rId2"/>
    <sheet name="Regression 1" sheetId="3" r:id="rId3"/>
    <sheet name="Regression 2" sheetId="7" r:id="rId4"/>
  </sheets>
  <definedNames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'Part A - optimal price'!#REF!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pre" localSheetId="0" hidden="1">0.000001</definedName>
    <definedName name="solver_rbv" localSheetId="0" hidden="1">1</definedName>
    <definedName name="solver_rel1" localSheetId="0" hidden="1">3</definedName>
    <definedName name="solver_rhs1" localSheetId="0" hidden="1">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H17" i="1"/>
  <c r="B31" i="2"/>
  <c r="C29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E2" i="2"/>
  <c r="F2" i="2"/>
  <c r="D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B4" i="1" l="1"/>
  <c r="E4" i="1" s="1"/>
  <c r="B5" i="1"/>
  <c r="E5" i="1" s="1"/>
  <c r="B6" i="1"/>
  <c r="E6" i="1" s="1"/>
  <c r="B7" i="1"/>
  <c r="E7" i="1" s="1"/>
  <c r="B8" i="1"/>
  <c r="E8" i="1" s="1"/>
  <c r="B9" i="1"/>
  <c r="E9" i="1" s="1"/>
  <c r="B10" i="1"/>
  <c r="E10" i="1" s="1"/>
  <c r="B11" i="1"/>
  <c r="E11" i="1" s="1"/>
  <c r="B12" i="1"/>
  <c r="E12" i="1" s="1"/>
  <c r="B13" i="1"/>
  <c r="E13" i="1" s="1"/>
  <c r="B14" i="1"/>
  <c r="E14" i="1" s="1"/>
  <c r="B15" i="1"/>
  <c r="E15" i="1" s="1"/>
  <c r="B16" i="1"/>
  <c r="E16" i="1" s="1"/>
  <c r="B17" i="1"/>
  <c r="E17" i="1" s="1"/>
  <c r="B18" i="1"/>
  <c r="E18" i="1" s="1"/>
  <c r="B19" i="1"/>
  <c r="E19" i="1" s="1"/>
  <c r="B20" i="1"/>
  <c r="E20" i="1" s="1"/>
  <c r="B21" i="1"/>
  <c r="E21" i="1" s="1"/>
  <c r="B22" i="1"/>
  <c r="E22" i="1" s="1"/>
  <c r="B23" i="1"/>
  <c r="E23" i="1" s="1"/>
  <c r="B3" i="1"/>
  <c r="E3" i="1" s="1"/>
</calcChain>
</file>

<file path=xl/sharedStrings.xml><?xml version="1.0" encoding="utf-8"?>
<sst xmlns="http://schemas.openxmlformats.org/spreadsheetml/2006/main" count="82" uniqueCount="51">
  <si>
    <t>Demand</t>
  </si>
  <si>
    <t>Profit</t>
  </si>
  <si>
    <t>Price</t>
  </si>
  <si>
    <t>Variable cost</t>
  </si>
  <si>
    <t>Fixed cost</t>
  </si>
  <si>
    <t>Breville's sales</t>
  </si>
  <si>
    <t>Breville's price</t>
  </si>
  <si>
    <t>Sunbeams price</t>
  </si>
  <si>
    <t>Log (Breville's price)</t>
  </si>
  <si>
    <t>Log(Sunbeam's price)</t>
  </si>
  <si>
    <t>Unit sales = 10000 – 40 * (price)</t>
  </si>
  <si>
    <t>Log (Breville's sales)</t>
  </si>
  <si>
    <t>MRP</t>
  </si>
  <si>
    <t>P*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</si>
  <si>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</si>
  <si>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</si>
  <si>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</si>
  <si>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</si>
  <si>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</si>
  <si>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</si>
  <si>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</si>
  <si>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</si>
  <si>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</si>
  <si>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</si>
  <si>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</si>
  <si>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</si>
  <si>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</si>
  <si>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</si>
  <si>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</si>
  <si>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</si>
  <si>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</si>
  <si>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</si>
  <si>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</si>
  <si>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</si>
  <si>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</si>
  <si>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</si>
  <si>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</si>
  <si>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</si>
  <si>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Own price elasticity</t>
  </si>
  <si>
    <t>Cross price elastcity</t>
  </si>
  <si>
    <t>Reaction elasticity</t>
  </si>
  <si>
    <t>Residual eleasticity</t>
  </si>
  <si>
    <t>Example</t>
  </si>
  <si>
    <t>Optimal price= (VC + MRP)/ 2</t>
  </si>
  <si>
    <t>Profit= Quantity * (Price - Variable Cost) - Fixed Cost</t>
  </si>
  <si>
    <t>Regression: Log (Breville's Sales)= A(0) + A(1) * Log(Breville's price) + A(2)*Log(Sunbeam's price)</t>
  </si>
  <si>
    <t xml:space="preserve">Own price elasiticity: %change in Bre's sales/ % changes in Bre's price </t>
  </si>
  <si>
    <t>Reaction elasticity= %change in Sun's price/ % changes in Bre's price</t>
  </si>
  <si>
    <t>Cross elasticity= % change in Bre's sales/ % change in sun's price</t>
  </si>
  <si>
    <t xml:space="preserve">Residual elasticity: The effect of a company price change on their sales after accounting for competitors reaction. </t>
  </si>
  <si>
    <t>Own price elasticity + Reaction elasticity X Cross elasticity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</si>
</sst>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000"/>
    <numFmt numFmtId="165" formatCode="_(&quot;$&quot;* #,##0_);_(&quot;$&quot;* \(#,##0\);_(&quot;$&quot;* &quot;-&quot;??_);_(@_)"/>
    <numFmt numFmtId="166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 applyBorder="1"/>
    <xf numFmtId="0" fontId="0" fillId="0" borderId="2" xfId="0" applyBorder="1"/>
    <xf numFmtId="164" fontId="0" fillId="0" borderId="0" xfId="0" applyNumberFormat="1" applyBorder="1"/>
    <xf numFmtId="164" fontId="0" fillId="0" borderId="3" xfId="0" applyNumberFormat="1" applyBorder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164" fontId="0" fillId="0" borderId="6" xfId="0" applyNumberFormat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" xfId="0" applyFont="1" applyFill="1" applyBorder="1"/>
    <xf numFmtId="165" fontId="0" fillId="0" borderId="1" xfId="1" applyNumberFormat="1" applyFont="1" applyBorder="1"/>
    <xf numFmtId="165" fontId="0" fillId="0" borderId="1" xfId="0" applyNumberFormat="1" applyBorder="1"/>
    <xf numFmtId="0" fontId="0" fillId="3" borderId="0" xfId="0" applyFill="1"/>
    <xf numFmtId="44" fontId="0" fillId="0" borderId="0" xfId="1" applyFont="1"/>
    <xf numFmtId="44" fontId="0" fillId="3" borderId="0" xfId="1" applyFont="1" applyFill="1"/>
    <xf numFmtId="0" fontId="0" fillId="0" borderId="0" xfId="0" applyFill="1" applyBorder="1" applyAlignment="1"/>
    <xf numFmtId="0" fontId="0" fillId="0" borderId="5" xfId="0" applyFill="1" applyBorder="1" applyAlignment="1"/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Continuous"/>
    </xf>
    <xf numFmtId="9" fontId="0" fillId="0" borderId="0" xfId="0" applyNumberFormat="1"/>
    <xf numFmtId="166" fontId="0" fillId="0" borderId="0" xfId="2" applyNumberFormat="1" applyFont="1"/>
    <xf numFmtId="0" fontId="0" fillId="0" borderId="0" xfId="0" applyFill="1"/>
    <xf numFmtId="44" fontId="0" fillId="0" borderId="0" xfId="1" applyFont="1" applyFill="1"/>
    <xf numFmtId="0" fontId="1" fillId="0" borderId="1" xfId="0" applyFont="1" applyBorder="1"/>
    <xf numFmtId="2" fontId="1" fillId="4" borderId="1" xfId="0" applyNumberFormat="1" applyFont="1" applyFill="1" applyBorder="1" applyAlignment="1"/>
    <xf numFmtId="2" fontId="1" fillId="4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Profit</a:t>
            </a:r>
            <a:r>
              <a:rPr lang="en-GB" baseline="0"/>
              <a:t> and price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'Part A - optimal price'!$A$3:$A$23</c:f>
              <c:numCache>
                <c:formatCode>General</c:formatCode>
                <c:ptCount val="21"/>
                <c:pt idx="0">
                  <c:v>1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</c:numCache>
            </c:numRef>
          </c:xVal>
          <c:yVal>
            <c:numRef>
              <c:f>'Part A - optimal price'!$E$3:$E$23</c:f>
              <c:numCache>
                <c:formatCode>_("$"* #,##0_);_("$"* \(#,##0\);_("$"* "-"??_);_(@_)</c:formatCode>
                <c:ptCount val="21"/>
                <c:pt idx="0">
                  <c:v>-44840</c:v>
                </c:pt>
                <c:pt idx="1">
                  <c:v>43000</c:v>
                </c:pt>
                <c:pt idx="2">
                  <c:v>133000</c:v>
                </c:pt>
                <c:pt idx="3">
                  <c:v>215000</c:v>
                </c:pt>
                <c:pt idx="4">
                  <c:v>289000</c:v>
                </c:pt>
                <c:pt idx="5">
                  <c:v>355000</c:v>
                </c:pt>
                <c:pt idx="6">
                  <c:v>413000</c:v>
                </c:pt>
                <c:pt idx="7">
                  <c:v>463000</c:v>
                </c:pt>
                <c:pt idx="8">
                  <c:v>505000</c:v>
                </c:pt>
                <c:pt idx="9">
                  <c:v>539000</c:v>
                </c:pt>
                <c:pt idx="10">
                  <c:v>565000</c:v>
                </c:pt>
                <c:pt idx="11">
                  <c:v>583000</c:v>
                </c:pt>
                <c:pt idx="12">
                  <c:v>593000</c:v>
                </c:pt>
                <c:pt idx="13">
                  <c:v>595000</c:v>
                </c:pt>
                <c:pt idx="14">
                  <c:v>589000</c:v>
                </c:pt>
                <c:pt idx="15">
                  <c:v>575000</c:v>
                </c:pt>
                <c:pt idx="16">
                  <c:v>553000</c:v>
                </c:pt>
                <c:pt idx="17">
                  <c:v>523000</c:v>
                </c:pt>
                <c:pt idx="18">
                  <c:v>485000</c:v>
                </c:pt>
                <c:pt idx="19">
                  <c:v>439000</c:v>
                </c:pt>
                <c:pt idx="20">
                  <c:v>385000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2C-364B-A6CF-A6B294BD3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2918143"/>
        <c:axId val="513208335"/>
      </c:scatterChart>
      <c:valAx>
        <c:axId val="512918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Price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208335"/>
        <c:crosses val="autoZero"/>
        <c:crossBetween val="midCat"/>
      </c:valAx>
      <c:valAx>
        <c:axId val="513208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Profit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9181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36461</xdr:colOff>
      <xdr:row>24</xdr:row>
      <xdr:rowOff>54732</xdr:rowOff>
    </xdr:from>
    <xdr:to>
      <xdr:col>5</xdr:col>
      <xdr:colOff>665726</xdr:colOff>
      <xdr:row>40</xdr:row>
      <xdr:rowOff>1228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66C45E-5F42-754C-9918-45973A9656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142731</xdr:colOff>
      <xdr:row>24</xdr:row>
      <xdr:rowOff>102503</xdr:rowOff>
    </xdr:from>
    <xdr:to>
      <xdr:col>11</xdr:col>
      <xdr:colOff>562651</xdr:colOff>
      <xdr:row>32</xdr:row>
      <xdr:rowOff>163954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B4A197D-2EAA-7541-90E0-29F7F83F453A}"/>
            </a:ext>
          </a:extLst>
        </xdr:cNvPr>
        <xdr:cNvSpPr txBox="1"/>
      </xdr:nvSpPr>
      <xdr:spPr>
        <a:xfrm>
          <a:off x="4989051" y="4735463"/>
          <a:ext cx="3772720" cy="16057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Approximately,</a:t>
          </a:r>
          <a:r>
            <a:rPr lang="en-GB" sz="1100" baseline="0"/>
            <a:t> profit is maximized at $130 as shown in this chart.</a:t>
          </a:r>
        </a:p>
        <a:p>
          <a:endParaRPr lang="en-GB" sz="1100" baseline="0"/>
        </a:p>
        <a:p>
          <a:r>
            <a:rPr lang="en-GB" sz="1100" baseline="0"/>
            <a:t>Around 250 demand will be 0 </a:t>
          </a:r>
        </a:p>
        <a:p>
          <a:endParaRPr lang="en-GB" sz="1100" baseline="0"/>
        </a:p>
        <a:p>
          <a:r>
            <a:rPr lang="en-GB" sz="1100" baseline="0"/>
            <a:t>MAXIMUM RESERVATION PRICE(MPR) is the price at which demand is 0</a:t>
          </a:r>
        </a:p>
        <a:p>
          <a:endParaRPr lang="en-GB" sz="1100" baseline="0"/>
        </a:p>
        <a:p>
          <a:r>
            <a:rPr lang="en-GB" sz="1100" baseline="0"/>
            <a:t>Unit sales = 10000 - 40*(price)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zoomScale="125" workbookViewId="0">
      <selection activeCell="L22" sqref="L22"/>
    </sheetView>
  </sheetViews>
  <sheetFormatPr baseColWidth="10" defaultColWidth="8.83203125" defaultRowHeight="15" x14ac:dyDescent="0.2"/>
  <cols>
    <col min="1" max="1" width="4.83203125" bestFit="1" customWidth="1"/>
    <col min="2" max="2" width="12" bestFit="1" customWidth="1"/>
    <col min="3" max="3" width="12.6640625" bestFit="1" customWidth="1"/>
    <col min="4" max="4" width="11.1640625" bestFit="1" customWidth="1"/>
    <col min="5" max="5" width="14.1640625" customWidth="1"/>
  </cols>
  <sheetData>
    <row r="1" spans="1:8" x14ac:dyDescent="0.2">
      <c r="A1" s="31" t="s">
        <v>10</v>
      </c>
      <c r="B1" s="31"/>
      <c r="C1" s="31"/>
      <c r="D1" s="31"/>
      <c r="E1" s="31"/>
    </row>
    <row r="2" spans="1:8" x14ac:dyDescent="0.2">
      <c r="A2" s="14" t="s">
        <v>2</v>
      </c>
      <c r="B2" s="14" t="s">
        <v>0</v>
      </c>
      <c r="C2" s="14" t="s">
        <v>3</v>
      </c>
      <c r="D2" s="14" t="s">
        <v>4</v>
      </c>
      <c r="E2" s="14" t="s">
        <v>1</v>
      </c>
    </row>
    <row r="3" spans="1:8" x14ac:dyDescent="0.2">
      <c r="A3" s="1">
        <v>1</v>
      </c>
      <c r="B3" s="1">
        <f>10000-40*A3</f>
        <v>9960</v>
      </c>
      <c r="C3" s="15">
        <v>5</v>
      </c>
      <c r="D3" s="15">
        <v>5000</v>
      </c>
      <c r="E3" s="16">
        <f>B3*(A3-C3)-D3</f>
        <v>-44840</v>
      </c>
    </row>
    <row r="4" spans="1:8" x14ac:dyDescent="0.2">
      <c r="A4" s="1">
        <v>10</v>
      </c>
      <c r="B4" s="1">
        <f t="shared" ref="B4:B23" si="0">10000-40*A4</f>
        <v>9600</v>
      </c>
      <c r="C4" s="15">
        <v>5</v>
      </c>
      <c r="D4" s="15">
        <v>5000</v>
      </c>
      <c r="E4" s="16">
        <f t="shared" ref="E4:E23" si="1">B4*(A4-C4)-D4</f>
        <v>43000</v>
      </c>
    </row>
    <row r="5" spans="1:8" x14ac:dyDescent="0.2">
      <c r="A5" s="1">
        <v>20</v>
      </c>
      <c r="B5" s="1">
        <f t="shared" si="0"/>
        <v>9200</v>
      </c>
      <c r="C5" s="15">
        <v>5</v>
      </c>
      <c r="D5" s="15">
        <v>5000</v>
      </c>
      <c r="E5" s="16">
        <f t="shared" si="1"/>
        <v>133000</v>
      </c>
    </row>
    <row r="6" spans="1:8" x14ac:dyDescent="0.2">
      <c r="A6" s="1">
        <v>30</v>
      </c>
      <c r="B6" s="1">
        <f t="shared" si="0"/>
        <v>8800</v>
      </c>
      <c r="C6" s="15">
        <v>5</v>
      </c>
      <c r="D6" s="15">
        <v>5000</v>
      </c>
      <c r="E6" s="16">
        <f t="shared" si="1"/>
        <v>215000</v>
      </c>
    </row>
    <row r="7" spans="1:8" x14ac:dyDescent="0.2">
      <c r="A7" s="1">
        <v>40</v>
      </c>
      <c r="B7" s="1">
        <f t="shared" si="0"/>
        <v>8400</v>
      </c>
      <c r="C7" s="15">
        <v>5</v>
      </c>
      <c r="D7" s="15">
        <v>5000</v>
      </c>
      <c r="E7" s="16">
        <f t="shared" si="1"/>
        <v>289000</v>
      </c>
    </row>
    <row r="8" spans="1:8" x14ac:dyDescent="0.2">
      <c r="A8" s="1">
        <v>50</v>
      </c>
      <c r="B8" s="1">
        <f t="shared" si="0"/>
        <v>8000</v>
      </c>
      <c r="C8" s="15">
        <v>5</v>
      </c>
      <c r="D8" s="15">
        <v>5000</v>
      </c>
      <c r="E8" s="16">
        <f t="shared" si="1"/>
        <v>355000</v>
      </c>
    </row>
    <row r="9" spans="1:8" x14ac:dyDescent="0.2">
      <c r="A9" s="1">
        <v>60</v>
      </c>
      <c r="B9" s="1">
        <f t="shared" si="0"/>
        <v>7600</v>
      </c>
      <c r="C9" s="15">
        <v>5</v>
      </c>
      <c r="D9" s="15">
        <v>5000</v>
      </c>
      <c r="E9" s="16">
        <f t="shared" si="1"/>
        <v>413000</v>
      </c>
    </row>
    <row r="10" spans="1:8" x14ac:dyDescent="0.2">
      <c r="A10" s="1">
        <v>70</v>
      </c>
      <c r="B10" s="1">
        <f t="shared" si="0"/>
        <v>7200</v>
      </c>
      <c r="C10" s="15">
        <v>5</v>
      </c>
      <c r="D10" s="15">
        <v>5000</v>
      </c>
      <c r="E10" s="16">
        <f t="shared" si="1"/>
        <v>463000</v>
      </c>
    </row>
    <row r="11" spans="1:8" x14ac:dyDescent="0.2">
      <c r="A11" s="1">
        <v>80</v>
      </c>
      <c r="B11" s="1">
        <f t="shared" si="0"/>
        <v>6800</v>
      </c>
      <c r="C11" s="15">
        <v>5</v>
      </c>
      <c r="D11" s="15">
        <v>5000</v>
      </c>
      <c r="E11" s="16">
        <f t="shared" si="1"/>
        <v>505000</v>
      </c>
    </row>
    <row r="12" spans="1:8" x14ac:dyDescent="0.2">
      <c r="A12" s="1">
        <v>90</v>
      </c>
      <c r="B12" s="1">
        <f t="shared" si="0"/>
        <v>6400</v>
      </c>
      <c r="C12" s="15">
        <v>5</v>
      </c>
      <c r="D12" s="15">
        <v>5000</v>
      </c>
      <c r="E12" s="16">
        <f t="shared" si="1"/>
        <v>539000</v>
      </c>
    </row>
    <row r="13" spans="1:8" x14ac:dyDescent="0.2">
      <c r="A13" s="1">
        <v>100</v>
      </c>
      <c r="B13" s="1">
        <f t="shared" si="0"/>
        <v>6000</v>
      </c>
      <c r="C13" s="15">
        <v>5</v>
      </c>
      <c r="D13" s="15">
        <v>5000</v>
      </c>
      <c r="E13" s="16">
        <f t="shared" si="1"/>
        <v>565000</v>
      </c>
    </row>
    <row r="14" spans="1:8" x14ac:dyDescent="0.2">
      <c r="A14" s="1">
        <v>110</v>
      </c>
      <c r="B14" s="1">
        <f t="shared" si="0"/>
        <v>5600</v>
      </c>
      <c r="C14" s="15">
        <v>5</v>
      </c>
      <c r="D14" s="15">
        <v>5000</v>
      </c>
      <c r="E14" s="16">
        <f t="shared" si="1"/>
        <v>583000</v>
      </c>
      <c r="G14" t="s">
        <v>43</v>
      </c>
    </row>
    <row r="15" spans="1:8" x14ac:dyDescent="0.2">
      <c r="A15" s="1">
        <v>120</v>
      </c>
      <c r="B15" s="1">
        <f t="shared" si="0"/>
        <v>5200</v>
      </c>
      <c r="C15" s="15">
        <v>5</v>
      </c>
      <c r="D15" s="15">
        <v>5000</v>
      </c>
      <c r="E15" s="16">
        <f t="shared" si="1"/>
        <v>593000</v>
      </c>
      <c r="G15" t="s">
        <v>44</v>
      </c>
    </row>
    <row r="16" spans="1:8" x14ac:dyDescent="0.2">
      <c r="A16" s="1">
        <v>130</v>
      </c>
      <c r="B16" s="1">
        <f t="shared" si="0"/>
        <v>4800</v>
      </c>
      <c r="C16" s="15">
        <v>5</v>
      </c>
      <c r="D16" s="15">
        <v>5000</v>
      </c>
      <c r="E16" s="16">
        <f t="shared" si="1"/>
        <v>595000</v>
      </c>
      <c r="G16" s="2" t="s">
        <v>12</v>
      </c>
      <c r="H16" s="18">
        <f>10000/40</f>
        <v>250</v>
      </c>
    </row>
    <row r="17" spans="1:8" x14ac:dyDescent="0.2">
      <c r="A17" s="1">
        <v>140</v>
      </c>
      <c r="B17" s="1">
        <f t="shared" si="0"/>
        <v>4400</v>
      </c>
      <c r="C17" s="15">
        <v>5</v>
      </c>
      <c r="D17" s="15">
        <v>5000</v>
      </c>
      <c r="E17" s="16">
        <f t="shared" si="1"/>
        <v>589000</v>
      </c>
      <c r="G17" s="17" t="s">
        <v>13</v>
      </c>
      <c r="H17" s="19">
        <f>(5+250)/2</f>
        <v>127.5</v>
      </c>
    </row>
    <row r="18" spans="1:8" x14ac:dyDescent="0.2">
      <c r="A18" s="1">
        <v>150</v>
      </c>
      <c r="B18" s="1">
        <f t="shared" si="0"/>
        <v>4000</v>
      </c>
      <c r="C18" s="15">
        <v>5</v>
      </c>
      <c r="D18" s="15">
        <v>5000</v>
      </c>
      <c r="E18" s="16">
        <f t="shared" si="1"/>
        <v>575000</v>
      </c>
    </row>
    <row r="19" spans="1:8" x14ac:dyDescent="0.2">
      <c r="A19" s="1">
        <v>160</v>
      </c>
      <c r="B19" s="1">
        <f t="shared" si="0"/>
        <v>3600</v>
      </c>
      <c r="C19" s="15">
        <v>5</v>
      </c>
      <c r="D19" s="15">
        <v>5000</v>
      </c>
      <c r="E19" s="16">
        <f t="shared" si="1"/>
        <v>553000</v>
      </c>
    </row>
    <row r="20" spans="1:8" x14ac:dyDescent="0.2">
      <c r="A20" s="1">
        <v>170</v>
      </c>
      <c r="B20" s="1">
        <f t="shared" si="0"/>
        <v>3200</v>
      </c>
      <c r="C20" s="15">
        <v>5</v>
      </c>
      <c r="D20" s="15">
        <v>5000</v>
      </c>
      <c r="E20" s="16">
        <f t="shared" si="1"/>
        <v>523000</v>
      </c>
    </row>
    <row r="21" spans="1:8" x14ac:dyDescent="0.2">
      <c r="A21" s="1">
        <v>180</v>
      </c>
      <c r="B21" s="1">
        <f t="shared" si="0"/>
        <v>2800</v>
      </c>
      <c r="C21" s="15">
        <v>5</v>
      </c>
      <c r="D21" s="15">
        <v>5000</v>
      </c>
      <c r="E21" s="16">
        <f t="shared" si="1"/>
        <v>485000</v>
      </c>
    </row>
    <row r="22" spans="1:8" x14ac:dyDescent="0.2">
      <c r="A22" s="1">
        <v>190</v>
      </c>
      <c r="B22" s="1">
        <f t="shared" si="0"/>
        <v>2400</v>
      </c>
      <c r="C22" s="15">
        <v>5</v>
      </c>
      <c r="D22" s="15">
        <v>5000</v>
      </c>
      <c r="E22" s="16">
        <f t="shared" si="1"/>
        <v>439000</v>
      </c>
    </row>
    <row r="23" spans="1:8" x14ac:dyDescent="0.2">
      <c r="A23" s="1">
        <v>200</v>
      </c>
      <c r="B23" s="1">
        <f t="shared" si="0"/>
        <v>2000</v>
      </c>
      <c r="C23" s="15">
        <v>5</v>
      </c>
      <c r="D23" s="15">
        <v>5000</v>
      </c>
      <c r="E23" s="16">
        <f t="shared" si="1"/>
        <v>385000</v>
      </c>
    </row>
    <row r="52" spans="2:3" x14ac:dyDescent="0.2">
      <c r="B52" s="26"/>
      <c r="C52" s="27"/>
    </row>
    <row r="53" spans="2:3" x14ac:dyDescent="0.2">
      <c r="B53" s="26"/>
      <c r="C53" s="27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topLeftCell="A26" zoomScale="160" workbookViewId="0">
      <selection activeCell="A43" sqref="A43"/>
    </sheetView>
  </sheetViews>
  <sheetFormatPr baseColWidth="10" defaultColWidth="8.83203125" defaultRowHeight="15" x14ac:dyDescent="0.2"/>
  <cols>
    <col min="1" max="1" width="18.1640625" customWidth="1"/>
    <col min="2" max="2" width="14.33203125" bestFit="1" customWidth="1"/>
    <col min="3" max="3" width="15.1640625" bestFit="1" customWidth="1"/>
    <col min="4" max="5" width="19.33203125" style="2" bestFit="1" customWidth="1"/>
    <col min="6" max="6" width="20.33203125" bestFit="1" customWidth="1"/>
  </cols>
  <sheetData>
    <row r="1" spans="1:8" ht="16" thickBot="1" x14ac:dyDescent="0.25">
      <c r="A1" s="11" t="s">
        <v>5</v>
      </c>
      <c r="B1" s="12" t="s">
        <v>6</v>
      </c>
      <c r="C1" s="12" t="s">
        <v>7</v>
      </c>
      <c r="D1" s="12" t="s">
        <v>11</v>
      </c>
      <c r="E1" s="12" t="s">
        <v>8</v>
      </c>
      <c r="F1" s="13" t="s">
        <v>9</v>
      </c>
    </row>
    <row r="2" spans="1:8" x14ac:dyDescent="0.2">
      <c r="A2" s="4">
        <v>78</v>
      </c>
      <c r="B2" s="3">
        <v>50</v>
      </c>
      <c r="C2" s="3">
        <v>51</v>
      </c>
      <c r="D2" s="5">
        <f>LN(A2)</f>
        <v>4.3567088266895917</v>
      </c>
      <c r="E2" s="5">
        <f>LN(B2)</f>
        <v>3.912023005428146</v>
      </c>
      <c r="F2" s="6">
        <f>LN(C2)</f>
        <v>3.9318256327243257</v>
      </c>
    </row>
    <row r="3" spans="1:8" x14ac:dyDescent="0.2">
      <c r="A3" s="4">
        <v>83</v>
      </c>
      <c r="B3" s="3">
        <v>43</v>
      </c>
      <c r="C3" s="3">
        <v>46</v>
      </c>
      <c r="D3" s="5">
        <f t="shared" ref="D3:D21" si="0">LN(A3)</f>
        <v>4.4188406077965983</v>
      </c>
      <c r="E3" s="5">
        <f t="shared" ref="E3:E21" si="1">LN(B3)</f>
        <v>3.7612001156935624</v>
      </c>
      <c r="F3" s="6">
        <f t="shared" ref="F3:F21" si="2">LN(C3)</f>
        <v>3.8286413964890951</v>
      </c>
      <c r="H3" s="3"/>
    </row>
    <row r="4" spans="1:8" x14ac:dyDescent="0.2">
      <c r="A4" s="4">
        <v>88</v>
      </c>
      <c r="B4" s="3">
        <v>46</v>
      </c>
      <c r="C4" s="3">
        <v>57</v>
      </c>
      <c r="D4" s="5">
        <f t="shared" si="0"/>
        <v>4.4773368144782069</v>
      </c>
      <c r="E4" s="5">
        <f t="shared" si="1"/>
        <v>3.8286413964890951</v>
      </c>
      <c r="F4" s="6">
        <f t="shared" si="2"/>
        <v>4.0430512678345503</v>
      </c>
      <c r="H4" s="3"/>
    </row>
    <row r="5" spans="1:8" x14ac:dyDescent="0.2">
      <c r="A5" s="4">
        <v>101</v>
      </c>
      <c r="B5" s="3">
        <v>34</v>
      </c>
      <c r="C5" s="3">
        <v>61</v>
      </c>
      <c r="D5" s="5">
        <f t="shared" si="0"/>
        <v>4.6151205168412597</v>
      </c>
      <c r="E5" s="5">
        <f t="shared" si="1"/>
        <v>3.5263605246161616</v>
      </c>
      <c r="F5" s="6">
        <f t="shared" si="2"/>
        <v>4.1108738641733114</v>
      </c>
      <c r="H5" s="3"/>
    </row>
    <row r="6" spans="1:8" x14ac:dyDescent="0.2">
      <c r="A6" s="4">
        <v>71</v>
      </c>
      <c r="B6" s="3">
        <v>71</v>
      </c>
      <c r="C6" s="3">
        <v>73</v>
      </c>
      <c r="D6" s="5">
        <f t="shared" si="0"/>
        <v>4.2626798770413155</v>
      </c>
      <c r="E6" s="5">
        <f t="shared" si="1"/>
        <v>4.2626798770413155</v>
      </c>
      <c r="F6" s="6">
        <f t="shared" si="2"/>
        <v>4.290459441148391</v>
      </c>
      <c r="H6" s="3"/>
    </row>
    <row r="7" spans="1:8" x14ac:dyDescent="0.2">
      <c r="A7" s="4">
        <v>76</v>
      </c>
      <c r="B7" s="3">
        <v>54</v>
      </c>
      <c r="C7" s="3">
        <v>57</v>
      </c>
      <c r="D7" s="5">
        <f t="shared" si="0"/>
        <v>4.3307333402863311</v>
      </c>
      <c r="E7" s="5">
        <f t="shared" si="1"/>
        <v>3.9889840465642745</v>
      </c>
      <c r="F7" s="6">
        <f t="shared" si="2"/>
        <v>4.0430512678345503</v>
      </c>
      <c r="H7" s="3"/>
    </row>
    <row r="8" spans="1:8" x14ac:dyDescent="0.2">
      <c r="A8" s="4">
        <v>82</v>
      </c>
      <c r="B8" s="3">
        <v>52</v>
      </c>
      <c r="C8" s="3">
        <v>54</v>
      </c>
      <c r="D8" s="5">
        <f t="shared" si="0"/>
        <v>4.4067192472642533</v>
      </c>
      <c r="E8" s="5">
        <f t="shared" si="1"/>
        <v>3.9512437185814275</v>
      </c>
      <c r="F8" s="6">
        <f t="shared" si="2"/>
        <v>3.9889840465642745</v>
      </c>
      <c r="H8" s="3"/>
    </row>
    <row r="9" spans="1:8" x14ac:dyDescent="0.2">
      <c r="A9" s="4">
        <v>84</v>
      </c>
      <c r="B9" s="3">
        <v>61</v>
      </c>
      <c r="C9" s="3">
        <v>76</v>
      </c>
      <c r="D9" s="5">
        <f t="shared" si="0"/>
        <v>4.4308167988433134</v>
      </c>
      <c r="E9" s="5">
        <f t="shared" si="1"/>
        <v>4.1108738641733114</v>
      </c>
      <c r="F9" s="6">
        <f t="shared" si="2"/>
        <v>4.3307333402863311</v>
      </c>
      <c r="H9" s="3"/>
    </row>
    <row r="10" spans="1:8" x14ac:dyDescent="0.2">
      <c r="A10" s="4">
        <v>70</v>
      </c>
      <c r="B10" s="3">
        <v>63</v>
      </c>
      <c r="C10" s="3">
        <v>60</v>
      </c>
      <c r="D10" s="5">
        <f t="shared" si="0"/>
        <v>4.2484952420493594</v>
      </c>
      <c r="E10" s="5">
        <f t="shared" si="1"/>
        <v>4.1431347263915326</v>
      </c>
      <c r="F10" s="6">
        <f t="shared" si="2"/>
        <v>4.0943445622221004</v>
      </c>
      <c r="H10" s="3"/>
    </row>
    <row r="11" spans="1:8" x14ac:dyDescent="0.2">
      <c r="A11" s="4">
        <v>87</v>
      </c>
      <c r="B11" s="3">
        <v>47</v>
      </c>
      <c r="C11" s="3">
        <v>59</v>
      </c>
      <c r="D11" s="5">
        <f t="shared" si="0"/>
        <v>4.4659081186545837</v>
      </c>
      <c r="E11" s="5">
        <f t="shared" si="1"/>
        <v>3.8501476017100584</v>
      </c>
      <c r="F11" s="6">
        <f t="shared" si="2"/>
        <v>4.0775374439057197</v>
      </c>
      <c r="H11" s="3"/>
    </row>
    <row r="12" spans="1:8" x14ac:dyDescent="0.2">
      <c r="A12" s="4">
        <v>85</v>
      </c>
      <c r="B12" s="3">
        <v>38</v>
      </c>
      <c r="C12" s="3">
        <v>39</v>
      </c>
      <c r="D12" s="5">
        <f t="shared" si="0"/>
        <v>4.4426512564903167</v>
      </c>
      <c r="E12" s="5">
        <f t="shared" si="1"/>
        <v>3.6375861597263857</v>
      </c>
      <c r="F12" s="6">
        <f t="shared" si="2"/>
        <v>3.6635616461296463</v>
      </c>
      <c r="H12" s="3"/>
    </row>
    <row r="13" spans="1:8" x14ac:dyDescent="0.2">
      <c r="A13" s="4">
        <v>99</v>
      </c>
      <c r="B13" s="3">
        <v>45</v>
      </c>
      <c r="C13" s="3">
        <v>68</v>
      </c>
      <c r="D13" s="5">
        <f t="shared" si="0"/>
        <v>4.5951198501345898</v>
      </c>
      <c r="E13" s="5">
        <f t="shared" si="1"/>
        <v>3.8066624897703196</v>
      </c>
      <c r="F13" s="6">
        <f t="shared" si="2"/>
        <v>4.219507705176107</v>
      </c>
      <c r="H13" s="3"/>
    </row>
    <row r="14" spans="1:8" x14ac:dyDescent="0.2">
      <c r="A14" s="4">
        <v>75</v>
      </c>
      <c r="B14" s="3">
        <v>56</v>
      </c>
      <c r="C14" s="3">
        <v>60</v>
      </c>
      <c r="D14" s="5">
        <f t="shared" si="0"/>
        <v>4.3174881135363101</v>
      </c>
      <c r="E14" s="5">
        <f t="shared" si="1"/>
        <v>4.0253516907351496</v>
      </c>
      <c r="F14" s="6">
        <f t="shared" si="2"/>
        <v>4.0943445622221004</v>
      </c>
      <c r="H14" s="3"/>
    </row>
    <row r="15" spans="1:8" x14ac:dyDescent="0.2">
      <c r="A15" s="4">
        <v>80</v>
      </c>
      <c r="B15" s="3">
        <v>57</v>
      </c>
      <c r="C15" s="3">
        <v>61</v>
      </c>
      <c r="D15" s="5">
        <f t="shared" si="0"/>
        <v>4.3820266346738812</v>
      </c>
      <c r="E15" s="5">
        <f t="shared" si="1"/>
        <v>4.0430512678345503</v>
      </c>
      <c r="F15" s="6">
        <f t="shared" si="2"/>
        <v>4.1108738641733114</v>
      </c>
      <c r="H15" s="3"/>
    </row>
    <row r="16" spans="1:8" x14ac:dyDescent="0.2">
      <c r="A16" s="4">
        <v>95</v>
      </c>
      <c r="B16" s="3">
        <v>38</v>
      </c>
      <c r="C16" s="3">
        <v>56</v>
      </c>
      <c r="D16" s="5">
        <f t="shared" si="0"/>
        <v>4.5538768916005408</v>
      </c>
      <c r="E16" s="5">
        <f t="shared" si="1"/>
        <v>3.6375861597263857</v>
      </c>
      <c r="F16" s="6">
        <f t="shared" si="2"/>
        <v>4.0253516907351496</v>
      </c>
      <c r="H16" s="3"/>
    </row>
    <row r="17" spans="1:8" x14ac:dyDescent="0.2">
      <c r="A17" s="4">
        <v>62</v>
      </c>
      <c r="B17" s="3">
        <v>74</v>
      </c>
      <c r="C17" s="3">
        <v>71</v>
      </c>
      <c r="D17" s="5">
        <f t="shared" si="0"/>
        <v>4.1271343850450917</v>
      </c>
      <c r="E17" s="5">
        <f t="shared" si="1"/>
        <v>4.3040650932041702</v>
      </c>
      <c r="F17" s="6">
        <f t="shared" si="2"/>
        <v>4.2626798770413155</v>
      </c>
      <c r="H17" s="3"/>
    </row>
    <row r="18" spans="1:8" x14ac:dyDescent="0.2">
      <c r="A18" s="4">
        <v>94</v>
      </c>
      <c r="B18" s="3">
        <v>47</v>
      </c>
      <c r="C18" s="3">
        <v>65</v>
      </c>
      <c r="D18" s="5">
        <f t="shared" si="0"/>
        <v>4.5432947822700038</v>
      </c>
      <c r="E18" s="5">
        <f t="shared" si="1"/>
        <v>3.8501476017100584</v>
      </c>
      <c r="F18" s="6">
        <f t="shared" si="2"/>
        <v>4.1743872698956368</v>
      </c>
      <c r="H18" s="3"/>
    </row>
    <row r="19" spans="1:8" x14ac:dyDescent="0.2">
      <c r="A19" s="4">
        <v>84</v>
      </c>
      <c r="B19" s="3">
        <v>56</v>
      </c>
      <c r="C19" s="3">
        <v>74</v>
      </c>
      <c r="D19" s="5">
        <f t="shared" si="0"/>
        <v>4.4308167988433134</v>
      </c>
      <c r="E19" s="5">
        <f t="shared" si="1"/>
        <v>4.0253516907351496</v>
      </c>
      <c r="F19" s="6">
        <f t="shared" si="2"/>
        <v>4.3040650932041702</v>
      </c>
      <c r="H19" s="3"/>
    </row>
    <row r="20" spans="1:8" x14ac:dyDescent="0.2">
      <c r="A20" s="4">
        <v>81</v>
      </c>
      <c r="B20" s="3">
        <v>57</v>
      </c>
      <c r="C20" s="3">
        <v>66</v>
      </c>
      <c r="D20" s="5">
        <f t="shared" si="0"/>
        <v>4.3944491546724391</v>
      </c>
      <c r="E20" s="5">
        <f t="shared" si="1"/>
        <v>4.0430512678345503</v>
      </c>
      <c r="F20" s="6">
        <f t="shared" si="2"/>
        <v>4.1896547420264252</v>
      </c>
      <c r="H20" s="3"/>
    </row>
    <row r="21" spans="1:8" ht="16" thickBot="1" x14ac:dyDescent="0.25">
      <c r="A21" s="7">
        <v>86</v>
      </c>
      <c r="B21" s="8">
        <v>49</v>
      </c>
      <c r="C21" s="8">
        <v>59</v>
      </c>
      <c r="D21" s="9">
        <f t="shared" si="0"/>
        <v>4.4543472962535073</v>
      </c>
      <c r="E21" s="9">
        <f t="shared" si="1"/>
        <v>3.8918202981106265</v>
      </c>
      <c r="F21" s="10">
        <f t="shared" si="2"/>
        <v>4.0775374439057197</v>
      </c>
    </row>
    <row r="24" spans="1:8" x14ac:dyDescent="0.2">
      <c r="A24" s="20" t="s">
        <v>8</v>
      </c>
      <c r="B24" s="20">
        <v>-0.68557422469624607</v>
      </c>
    </row>
    <row r="25" spans="1:8" ht="16" thickBot="1" x14ac:dyDescent="0.25">
      <c r="A25" s="21" t="s">
        <v>9</v>
      </c>
      <c r="B25" s="21">
        <v>0.40595312090200375</v>
      </c>
    </row>
    <row r="27" spans="1:8" x14ac:dyDescent="0.2">
      <c r="C27" s="2" t="s">
        <v>42</v>
      </c>
    </row>
    <row r="28" spans="1:8" x14ac:dyDescent="0.2">
      <c r="A28" s="28" t="s">
        <v>38</v>
      </c>
      <c r="B28" s="29">
        <v>-0.68557422469624607</v>
      </c>
      <c r="C28" s="24">
        <v>0.1</v>
      </c>
    </row>
    <row r="29" spans="1:8" x14ac:dyDescent="0.2">
      <c r="A29" s="28" t="s">
        <v>39</v>
      </c>
      <c r="B29" s="29">
        <v>0.40595312090200375</v>
      </c>
      <c r="C29" s="25">
        <f>C28*B28</f>
        <v>-6.855742246962461E-2</v>
      </c>
    </row>
    <row r="30" spans="1:8" x14ac:dyDescent="0.2">
      <c r="A30" s="28" t="s">
        <v>40</v>
      </c>
      <c r="B30" s="29">
        <v>0.4762571308523752</v>
      </c>
      <c r="C30" s="24">
        <v>0.05</v>
      </c>
    </row>
    <row r="31" spans="1:8" x14ac:dyDescent="0.2">
      <c r="A31" s="28" t="s">
        <v>41</v>
      </c>
      <c r="B31" s="30">
        <f>B28+B30*B29</f>
        <v>-0.49223615607489035</v>
      </c>
    </row>
    <row r="35" spans="1:5" x14ac:dyDescent="0.2">
      <c r="A35" s="32" t="s">
        <v>45</v>
      </c>
      <c r="B35" s="32"/>
      <c r="C35" s="32"/>
      <c r="D35" s="32"/>
      <c r="E35" s="32"/>
    </row>
    <row r="37" spans="1:5" x14ac:dyDescent="0.2">
      <c r="A37" t="s">
        <v>46</v>
      </c>
    </row>
    <row r="38" spans="1:5" x14ac:dyDescent="0.2">
      <c r="A38" t="s">
        <v>47</v>
      </c>
    </row>
    <row r="39" spans="1:5" x14ac:dyDescent="0.2">
      <c r="A39" t="s">
        <v>48</v>
      </c>
    </row>
    <row r="41" spans="1:5" x14ac:dyDescent="0.2">
      <c r="A41" t="s">
        <v>49</v>
      </c>
    </row>
    <row r="42" spans="1:5" x14ac:dyDescent="0.2">
      <c r="A42" t="s">
        <v>50</v>
      </c>
    </row>
  </sheetData>
  <mergeCells count="1">
    <mergeCell ref="A35:E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99E9-0103-D44F-94C4-0965852BFCAF}">
  <dimension ref="A1:I19"/>
  <sheetViews>
    <sheetView workbookViewId="0">
      <selection activeCell="A18" sqref="A18:B19"/>
    </sheetView>
  </sheetViews>
  <sheetFormatPr baseColWidth="10" defaultRowHeight="15" x14ac:dyDescent="0.2"/>
  <sheetData>
    <row r="1" spans="1:9" x14ac:dyDescent="0.2">
      <c r="A1" t="s">
        <v>14</v>
      </c>
    </row>
    <row r="2" spans="1:9" ht="16" thickBot="1" x14ac:dyDescent="0.25"/>
    <row r="3" spans="1:9" x14ac:dyDescent="0.2">
      <c r="A3" s="23" t="s">
        <v>15</v>
      </c>
      <c r="B3" s="23"/>
    </row>
    <row r="4" spans="1:9" x14ac:dyDescent="0.2">
      <c r="A4" s="20" t="s">
        <v>16</v>
      </c>
      <c r="B4" s="20">
        <v>0.94266666723524972</v>
      </c>
    </row>
    <row r="5" spans="1:9" x14ac:dyDescent="0.2">
      <c r="A5" s="20" t="s">
        <v>17</v>
      </c>
      <c r="B5" s="20">
        <v>0.88862044551641306</v>
      </c>
    </row>
    <row r="6" spans="1:9" x14ac:dyDescent="0.2">
      <c r="A6" s="20" t="s">
        <v>18</v>
      </c>
      <c r="B6" s="20">
        <v>0.87551696851834393</v>
      </c>
    </row>
    <row r="7" spans="1:9" x14ac:dyDescent="0.2">
      <c r="A7" s="20" t="s">
        <v>19</v>
      </c>
      <c r="B7" s="20">
        <v>4.2277974779977467E-2</v>
      </c>
    </row>
    <row r="8" spans="1:9" ht="16" thickBot="1" x14ac:dyDescent="0.25">
      <c r="A8" s="21" t="s">
        <v>20</v>
      </c>
      <c r="B8" s="21">
        <v>20</v>
      </c>
    </row>
    <row r="10" spans="1:9" ht="16" thickBot="1" x14ac:dyDescent="0.25">
      <c r="A10" t="s">
        <v>21</v>
      </c>
    </row>
    <row r="11" spans="1:9" x14ac:dyDescent="0.2">
      <c r="A11" s="22"/>
      <c r="B11" s="22" t="s">
        <v>26</v>
      </c>
      <c r="C11" s="22" t="s">
        <v>27</v>
      </c>
      <c r="D11" s="22" t="s">
        <v>28</v>
      </c>
      <c r="E11" s="22" t="s">
        <v>29</v>
      </c>
      <c r="F11" s="22" t="s">
        <v>30</v>
      </c>
    </row>
    <row r="12" spans="1:9" x14ac:dyDescent="0.2">
      <c r="A12" s="20" t="s">
        <v>22</v>
      </c>
      <c r="B12" s="20">
        <v>2</v>
      </c>
      <c r="C12" s="20">
        <v>0.24243096880697174</v>
      </c>
      <c r="D12" s="20">
        <v>0.12121548440348587</v>
      </c>
      <c r="E12" s="20">
        <v>67.815622193053201</v>
      </c>
      <c r="F12" s="20">
        <v>7.9039930423596795E-9</v>
      </c>
    </row>
    <row r="13" spans="1:9" x14ac:dyDescent="0.2">
      <c r="A13" s="20" t="s">
        <v>23</v>
      </c>
      <c r="B13" s="20">
        <v>17</v>
      </c>
      <c r="C13" s="20">
        <v>3.0386261575438986E-2</v>
      </c>
      <c r="D13" s="20">
        <v>1.787427151496411E-3</v>
      </c>
      <c r="E13" s="20"/>
      <c r="F13" s="20"/>
    </row>
    <row r="14" spans="1:9" ht="16" thickBot="1" x14ac:dyDescent="0.25">
      <c r="A14" s="21" t="s">
        <v>24</v>
      </c>
      <c r="B14" s="21">
        <v>19</v>
      </c>
      <c r="C14" s="21">
        <v>0.27281723038241074</v>
      </c>
      <c r="D14" s="21"/>
      <c r="E14" s="21"/>
      <c r="F14" s="21"/>
    </row>
    <row r="15" spans="1:9" ht="16" thickBot="1" x14ac:dyDescent="0.25"/>
    <row r="16" spans="1:9" x14ac:dyDescent="0.2">
      <c r="A16" s="22"/>
      <c r="B16" s="22" t="s">
        <v>31</v>
      </c>
      <c r="C16" s="22" t="s">
        <v>19</v>
      </c>
      <c r="D16" s="22" t="s">
        <v>32</v>
      </c>
      <c r="E16" s="22" t="s">
        <v>33</v>
      </c>
      <c r="F16" s="22" t="s">
        <v>34</v>
      </c>
      <c r="G16" s="22" t="s">
        <v>35</v>
      </c>
      <c r="H16" s="22" t="s">
        <v>36</v>
      </c>
      <c r="I16" s="22" t="s">
        <v>37</v>
      </c>
    </row>
    <row r="17" spans="1:9" x14ac:dyDescent="0.2">
      <c r="A17" s="20" t="s">
        <v>25</v>
      </c>
      <c r="B17" s="20">
        <v>5.4454377651547397</v>
      </c>
      <c r="C17" s="20">
        <v>0.25018905786727735</v>
      </c>
      <c r="D17" s="20">
        <v>21.765291462280842</v>
      </c>
      <c r="E17" s="20">
        <v>7.4789561456219832E-14</v>
      </c>
      <c r="F17" s="20">
        <v>4.917584993462917</v>
      </c>
      <c r="G17" s="20">
        <v>5.9732905368465623</v>
      </c>
      <c r="H17" s="20">
        <v>4.917584993462917</v>
      </c>
      <c r="I17" s="20">
        <v>5.9732905368465623</v>
      </c>
    </row>
    <row r="18" spans="1:9" x14ac:dyDescent="0.2">
      <c r="A18" s="20" t="s">
        <v>8</v>
      </c>
      <c r="B18" s="20">
        <v>-0.68557422469624607</v>
      </c>
      <c r="C18" s="20">
        <v>5.9487583886370259E-2</v>
      </c>
      <c r="D18" s="20">
        <v>-11.524660776369576</v>
      </c>
      <c r="E18" s="20">
        <v>1.8626431360931381E-9</v>
      </c>
      <c r="F18" s="20">
        <v>-0.81108205586737625</v>
      </c>
      <c r="G18" s="20">
        <v>-0.56006639352511589</v>
      </c>
      <c r="H18" s="20">
        <v>-0.81108205586737625</v>
      </c>
      <c r="I18" s="20">
        <v>-0.56006639352511589</v>
      </c>
    </row>
    <row r="19" spans="1:9" ht="16" thickBot="1" x14ac:dyDescent="0.25">
      <c r="A19" s="21" t="s">
        <v>9</v>
      </c>
      <c r="B19" s="21">
        <v>0.40595312090200375</v>
      </c>
      <c r="C19" s="21">
        <v>7.4053461764003903E-2</v>
      </c>
      <c r="D19" s="21">
        <v>5.4818925575108022</v>
      </c>
      <c r="E19" s="21">
        <v>4.0503307662326024E-5</v>
      </c>
      <c r="F19" s="21">
        <v>0.24971397367982442</v>
      </c>
      <c r="G19" s="21">
        <v>0.5621922681241831</v>
      </c>
      <c r="H19" s="21">
        <v>0.24971397367982442</v>
      </c>
      <c r="I19" s="21">
        <v>0.5621922681241831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4C3CB-BF1A-064D-9820-6277840A5C98}">
  <dimension ref="A1:I18"/>
  <sheetViews>
    <sheetView workbookViewId="0">
      <selection activeCell="B18" sqref="B18"/>
    </sheetView>
  </sheetViews>
  <sheetFormatPr baseColWidth="10" defaultRowHeight="15" x14ac:dyDescent="0.2"/>
  <sheetData>
    <row r="1" spans="1:9" x14ac:dyDescent="0.2">
      <c r="A1" t="s">
        <v>14</v>
      </c>
    </row>
    <row r="2" spans="1:9" ht="16" thickBot="1" x14ac:dyDescent="0.25"/>
    <row r="3" spans="1:9" x14ac:dyDescent="0.2">
      <c r="A3" s="23" t="s">
        <v>15</v>
      </c>
      <c r="B3" s="23"/>
    </row>
    <row r="4" spans="1:9" x14ac:dyDescent="0.2">
      <c r="A4" s="20" t="s">
        <v>16</v>
      </c>
      <c r="B4" s="20">
        <v>0.5928714351011195</v>
      </c>
    </row>
    <row r="5" spans="1:9" x14ac:dyDescent="0.2">
      <c r="A5" s="20" t="s">
        <v>17</v>
      </c>
      <c r="B5" s="20">
        <v>0.35149653855886093</v>
      </c>
    </row>
    <row r="6" spans="1:9" x14ac:dyDescent="0.2">
      <c r="A6" s="20" t="s">
        <v>18</v>
      </c>
      <c r="B6" s="20">
        <v>0.31546856847879767</v>
      </c>
    </row>
    <row r="7" spans="1:9" x14ac:dyDescent="0.2">
      <c r="A7" s="20" t="s">
        <v>19</v>
      </c>
      <c r="B7" s="20">
        <v>0.13456513690530966</v>
      </c>
    </row>
    <row r="8" spans="1:9" ht="16" thickBot="1" x14ac:dyDescent="0.25">
      <c r="A8" s="21" t="s">
        <v>20</v>
      </c>
      <c r="B8" s="21">
        <v>20</v>
      </c>
    </row>
    <row r="10" spans="1:9" ht="16" thickBot="1" x14ac:dyDescent="0.25">
      <c r="A10" t="s">
        <v>21</v>
      </c>
    </row>
    <row r="11" spans="1:9" x14ac:dyDescent="0.2">
      <c r="A11" s="22"/>
      <c r="B11" s="22" t="s">
        <v>26</v>
      </c>
      <c r="C11" s="22" t="s">
        <v>27</v>
      </c>
      <c r="D11" s="22" t="s">
        <v>28</v>
      </c>
      <c r="E11" s="22" t="s">
        <v>29</v>
      </c>
      <c r="F11" s="22" t="s">
        <v>30</v>
      </c>
    </row>
    <row r="12" spans="1:9" x14ac:dyDescent="0.2">
      <c r="A12" s="20" t="s">
        <v>22</v>
      </c>
      <c r="B12" s="20">
        <v>1</v>
      </c>
      <c r="C12" s="20">
        <v>0.17666331451871709</v>
      </c>
      <c r="D12" s="20">
        <v>0.17666331451871709</v>
      </c>
      <c r="E12" s="20">
        <v>9.7562126808073444</v>
      </c>
      <c r="F12" s="20">
        <v>5.8695955453941205E-3</v>
      </c>
    </row>
    <row r="13" spans="1:9" x14ac:dyDescent="0.2">
      <c r="A13" s="20" t="s">
        <v>23</v>
      </c>
      <c r="B13" s="20">
        <v>18</v>
      </c>
      <c r="C13" s="20">
        <v>0.32593996926620528</v>
      </c>
      <c r="D13" s="20">
        <v>1.8107776070344736E-2</v>
      </c>
      <c r="E13" s="20"/>
      <c r="F13" s="20"/>
    </row>
    <row r="14" spans="1:9" ht="16" thickBot="1" x14ac:dyDescent="0.25">
      <c r="A14" s="21" t="s">
        <v>24</v>
      </c>
      <c r="B14" s="21">
        <v>19</v>
      </c>
      <c r="C14" s="21">
        <v>0.50260328378492236</v>
      </c>
      <c r="D14" s="21"/>
      <c r="E14" s="21"/>
      <c r="F14" s="21"/>
    </row>
    <row r="15" spans="1:9" ht="16" thickBot="1" x14ac:dyDescent="0.25"/>
    <row r="16" spans="1:9" x14ac:dyDescent="0.2">
      <c r="A16" s="22"/>
      <c r="B16" s="22" t="s">
        <v>31</v>
      </c>
      <c r="C16" s="22" t="s">
        <v>19</v>
      </c>
      <c r="D16" s="22" t="s">
        <v>32</v>
      </c>
      <c r="E16" s="22" t="s">
        <v>33</v>
      </c>
      <c r="F16" s="22" t="s">
        <v>34</v>
      </c>
      <c r="G16" s="22" t="s">
        <v>35</v>
      </c>
      <c r="H16" s="22" t="s">
        <v>36</v>
      </c>
      <c r="I16" s="22" t="s">
        <v>37</v>
      </c>
    </row>
    <row r="17" spans="1:9" x14ac:dyDescent="0.2">
      <c r="A17" s="20" t="s">
        <v>25</v>
      </c>
      <c r="B17" s="20">
        <v>2.2213836743290467</v>
      </c>
      <c r="C17" s="20">
        <v>0.59998451265948993</v>
      </c>
      <c r="D17" s="20">
        <v>3.7024016911412376</v>
      </c>
      <c r="E17" s="20">
        <v>1.6299175275088034E-3</v>
      </c>
      <c r="F17" s="20">
        <v>0.96086298787944635</v>
      </c>
      <c r="G17" s="20">
        <v>3.4819043607786471</v>
      </c>
      <c r="H17" s="20">
        <v>0.96086298787944635</v>
      </c>
      <c r="I17" s="20">
        <v>3.4819043607786471</v>
      </c>
    </row>
    <row r="18" spans="1:9" ht="16" thickBot="1" x14ac:dyDescent="0.25">
      <c r="A18" s="21" t="s">
        <v>8</v>
      </c>
      <c r="B18" s="21">
        <v>0.4762571308523752</v>
      </c>
      <c r="C18" s="21">
        <v>0.15247577930267187</v>
      </c>
      <c r="D18" s="21">
        <v>3.1234936658823798</v>
      </c>
      <c r="E18" s="21">
        <v>5.8695955453941136E-3</v>
      </c>
      <c r="F18" s="21">
        <v>0.15591740551246364</v>
      </c>
      <c r="G18" s="21">
        <v>0.79659685619228671</v>
      </c>
      <c r="H18" s="21">
        <v>0.15591740551246364</v>
      </c>
      <c r="I18" s="21">
        <v>0.79659685619228671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Part A - optimal price</vt:lpstr>
      <vt:lpstr>Part B - Elasticity</vt:lpstr>
      <vt:lpstr>Regression 1</vt:lpstr>
      <vt:lpstr>Regression 2</vt:lpstr>
    </vt:vector>
  </TitlesOfParts>
  <Company>Monash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Satheesh Seenivasan</dc:creator>
  <cp:lastModifiedBy>Pooja Sivakumar</cp:lastModifiedBy>
  <dcterms:created xsi:type="dcterms:W3CDTF">2012-04-01T01:21:15Z</dcterms:created>
  <dcterms:modified xsi:type="dcterms:W3CDTF">2020-11-06T02:47:00Z</dcterms:modified>
</cp:coreProperties>
</file>