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ink/ink1.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24226"/>
  <mc:AlternateContent xmlns:mc="http://schemas.openxmlformats.org/markup-compatibility/2006">
    <mc:Choice Requires="x15">
      <x15ac:absPath xmlns:x15ac="http://schemas.microsoft.com/office/spreadsheetml/2010/11/ac" url="/Users/sivakumarreddy/Downloads/"/>
    </mc:Choice>
  </mc:AlternateContent>
  <xr:revisionPtr revIDLastSave="0" documentId="13_ncr:1_{A61B3B52-7659-BD42-B058-9A3D5776A35F}" xr6:coauthVersionLast="45" xr6:coauthVersionMax="45" xr10:uidLastSave="{00000000-0000-0000-0000-000000000000}"/>
  <bookViews>
    <workbookView xWindow="0" yWindow="460" windowWidth="28800" windowHeight="16260" xr2:uid="{00000000-000D-0000-FFFF-FFFF00000000}"/>
  </bookViews>
  <sheets>
    <sheet name="Part A" sheetId="2" r:id="rId1"/>
    <sheet name="Part B data" sheetId="3" r:id="rId2"/>
    <sheet name="Regression" sheetId="4" r:id="rId3"/>
  </sheets>
  <definedNames>
    <definedName name="solver_adj" localSheetId="0" hidden="1">'Part A'!#REF!</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lhs1" localSheetId="0" hidden="1">'Part A'!#REF!</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1</definedName>
    <definedName name="solver_nwt" localSheetId="0" hidden="1">1</definedName>
    <definedName name="solver_opt" localSheetId="0" hidden="1">'Part A'!#REF!</definedName>
    <definedName name="solver_pre" localSheetId="0" hidden="1">0.000001</definedName>
    <definedName name="solver_rbv" localSheetId="0" hidden="1">1</definedName>
    <definedName name="solver_rel1" localSheetId="0" hidden="1">3</definedName>
    <definedName name="solver_rhs1" localSheetId="0" hidden="1">0.2</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1</definedName>
    <definedName name="solver_val" localSheetId="0" hidden="1">0</definedName>
    <definedName name="solver_ver" localSheetId="0" hidd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0" i="3" l="1"/>
  <c r="B21" i="3"/>
  <c r="B19" i="3"/>
  <c r="H3" i="3"/>
  <c r="H4" i="3"/>
  <c r="H5" i="3"/>
  <c r="H6" i="3"/>
  <c r="H7" i="3"/>
  <c r="H8" i="3"/>
  <c r="H9" i="3"/>
  <c r="H10" i="3"/>
  <c r="H11" i="3"/>
  <c r="H12" i="3"/>
  <c r="H13" i="3"/>
  <c r="H2" i="3"/>
  <c r="G3" i="3"/>
  <c r="G4" i="3"/>
  <c r="G5" i="3"/>
  <c r="G6" i="3"/>
  <c r="G7" i="3"/>
  <c r="G8" i="3"/>
  <c r="G9" i="3"/>
  <c r="G10" i="3"/>
  <c r="G11" i="3"/>
  <c r="G12" i="3"/>
  <c r="G13" i="3"/>
  <c r="G2" i="3"/>
  <c r="F3" i="3"/>
  <c r="F4" i="3"/>
  <c r="F5" i="3"/>
  <c r="F6" i="3"/>
  <c r="F7" i="3"/>
  <c r="F8" i="3"/>
  <c r="F9" i="3"/>
  <c r="F10" i="3"/>
  <c r="F11" i="3"/>
  <c r="F12" i="3"/>
  <c r="F13" i="3"/>
  <c r="F2" i="3"/>
  <c r="E21" i="2"/>
  <c r="E20" i="2"/>
  <c r="B21" i="2"/>
  <c r="B20" i="2"/>
  <c r="H13" i="2"/>
  <c r="B14" i="2"/>
  <c r="H14" i="2"/>
  <c r="E13" i="2"/>
  <c r="E14" i="2"/>
  <c r="B13" i="2"/>
  <c r="B6" i="2"/>
  <c r="B5" i="2"/>
</calcChain>
</file>

<file path=xl/sharedStrings.xml><?xml version="1.0" encoding="utf-8"?>
<sst xmlns="http://schemas.openxmlformats.org/spreadsheetml/2006/main" count="105" uniqueCount="70">
  <si>
    <t>Marketing Investment</t>
  </si>
  <si>
    <t>Sales Revenue</t>
  </si>
  <si>
    <t>COGS</t>
  </si>
  <si>
    <t>Gross Margin</t>
  </si>
  <si>
    <t>ROMI</t>
  </si>
  <si>
    <t>Quarter</t>
  </si>
  <si>
    <t xml:space="preserve">Q1 </t>
  </si>
  <si>
    <t>Year</t>
  </si>
  <si>
    <t>Q2</t>
  </si>
  <si>
    <t>Q3</t>
  </si>
  <si>
    <t>Q4</t>
  </si>
  <si>
    <t>Return</t>
  </si>
  <si>
    <t>Wesfarmer's group performance</t>
  </si>
  <si>
    <t>Revenues ($m)</t>
  </si>
  <si>
    <t>EBITDA</t>
  </si>
  <si>
    <t>Net profit</t>
  </si>
  <si>
    <t>ROS</t>
  </si>
  <si>
    <t>ROS (based on EBITDA)</t>
  </si>
  <si>
    <t>Coles</t>
  </si>
  <si>
    <t>Capital employed</t>
  </si>
  <si>
    <t>ROA (Return on Capital)</t>
  </si>
  <si>
    <t>Target</t>
  </si>
  <si>
    <t>Kmart</t>
  </si>
  <si>
    <t>Home improvement (Bunnings)</t>
  </si>
  <si>
    <t>Office suppliers (office works)</t>
  </si>
  <si>
    <t>Best performing and worst performing divisions</t>
  </si>
  <si>
    <t xml:space="preserve">Net capital expenditure on property, plant and equipment and intangibles </t>
  </si>
  <si>
    <t>Key points</t>
  </si>
  <si>
    <t>ROA= profits/ total assets</t>
  </si>
  <si>
    <t>ROS= profits/ sales revenue</t>
  </si>
  <si>
    <t xml:space="preserve">Kmart </t>
  </si>
  <si>
    <t>Bunnings</t>
  </si>
  <si>
    <t xml:space="preserve">ROA is much lower; it shows that they were not able to reap their investment </t>
  </si>
  <si>
    <t>1) Use scatter plot</t>
  </si>
  <si>
    <t>2) Optimal investment is the one at which incremental ROMI is equal to the hurdle rate</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</si>
  <si>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</si>
  <si>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</si>
  <si>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</si>
  <si>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</si>
  <si>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</si>
  <si>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</si>
  <si>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</si>
  <si>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</si>
  <si>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</si>
  <si>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</si>
  <si>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</si>
  <si>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</si>
  <si>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</si>
  <si>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</si>
  <si>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</si>
  <si>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</si>
  <si>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</si>
  <si>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</si>
  <si>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</si>
  <si>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</si>
  <si>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</si>
  <si>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</si>
  <si>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</si>
  <si>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</si>
  <si>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Intercept (a)</t>
  </si>
  <si>
    <t>Marketing Investment (b)</t>
  </si>
  <si>
    <t>Hurdle rate (h)</t>
  </si>
  <si>
    <r>
      <t xml:space="preserve">The rate of ROMI is not increasing, the percentage is getting smaller and smaller. The hurdle rate is 20%, we have to get ROMI bigger than the hurdle. When we go past the hurdle rate, we need to stop the marketing investments. 
To get the exact number we need to use the formula
</t>
    </r>
    <r>
      <rPr>
        <sz val="11"/>
        <color rgb="FFFF0000"/>
        <rFont val="Calibri"/>
        <family val="2"/>
        <scheme val="minor"/>
      </rPr>
      <t xml:space="preserve">ROMI=  a + b*Marketing Investment
</t>
    </r>
    <r>
      <rPr>
        <b/>
        <u/>
        <sz val="11"/>
        <color rgb="FFFF0000"/>
        <rFont val="Calibri (Body)"/>
      </rPr>
      <t>ROMI= a + bl</t>
    </r>
    <r>
      <rPr>
        <sz val="11"/>
        <color rgb="FFFF0000"/>
        <rFont val="Calibri"/>
        <family val="2"/>
        <scheme val="minor"/>
      </rPr>
      <t xml:space="preserve"> (regression model )
I =  (H-a)/2b where H is the hurdle rate (Optimal investment model)</t>
    </r>
  </si>
  <si>
    <t>I*</t>
  </si>
  <si>
    <t xml:space="preserve">Return </t>
  </si>
  <si>
    <t xml:space="preserve">Optimal investment is at $312,500 because the ROMI continuously decreases after this point. Any marketing investment made after this point will result in lower ROMI. </t>
  </si>
  <si>
    <t xml:space="preserve">Best performing </t>
  </si>
  <si>
    <t>Worst performing</t>
  </si>
  <si>
    <t xml:space="preserve">These two stores have the highest ROA and ROS. In specific Bunnigs performance is the best among the other five stores. </t>
  </si>
  <si>
    <t>They have spent a lot on restructuring stores, but the investment did not pay off. Usually, it takes a long time for the investments to pay off and maybe that was the reason for ROA to be significantly lower than others. Therefore, this could possibly be the reason to combine target and coles as one; named department stores. By combining the two stores, Wesfarmers can cover/hide the weak performance of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</si>
</sst>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Red]\-&quot;$&quot;#,##0"/>
    <numFmt numFmtId="165" formatCode="_(&quot;$&quot;* #,##0_);_(&quot;$&quot;* \(#,##0\);_(&quot;$&quot;* &quot;-&quot;??_);_(@_)"/>
  </numFmts>
  <fonts count="8" x14ac:knownFonts="1">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sz val="11"/>
      <color theme="1"/>
      <name val="Calibri"/>
      <family val="2"/>
      <scheme val="minor"/>
    </font>
    <font>
      <i/>
      <sz val="11"/>
      <color theme="1"/>
      <name val="Calibri"/>
      <family val="2"/>
      <scheme val="minor"/>
    </font>
    <font>
      <sz val="11"/>
      <color rgb="FFFF0000"/>
      <name val="Calibri"/>
      <family val="2"/>
      <scheme val="minor"/>
    </font>
    <font>
      <b/>
      <u/>
      <sz val="11"/>
      <color rgb="FFFF0000"/>
      <name val="Calibri (Body)"/>
    </font>
  </fonts>
  <fills count="5">
    <fill>
      <patternFill patternType="none"/>
    </fill>
    <fill>
      <patternFill patternType="gray125"/>
    </fill>
    <fill>
      <patternFill patternType="solid">
        <fgColor theme="3" tint="0.79998168889431442"/>
        <bgColor indexed="64"/>
      </patternFill>
    </fill>
    <fill>
      <patternFill patternType="solid">
        <fgColor theme="5" tint="0.39997558519241921"/>
        <bgColor indexed="64"/>
      </patternFill>
    </fill>
    <fill>
      <patternFill patternType="solid">
        <fgColor theme="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s>
  <cellStyleXfs count="2">
    <xf numFmtId="0" fontId="0" fillId="0" borderId="0"/>
    <xf numFmtId="44" fontId="4" fillId="0" borderId="0" applyFont="0" applyFill="0" applyBorder="0" applyAlignment="0" applyProtection="0"/>
  </cellStyleXfs>
  <cellXfs count="36">
    <xf numFmtId="0" fontId="0" fillId="0" borderId="0" xfId="0"/>
    <xf numFmtId="0" fontId="2" fillId="2" borderId="1" xfId="0" applyFont="1" applyFill="1" applyBorder="1" applyAlignment="1">
      <alignment wrapText="1"/>
    </xf>
    <xf numFmtId="0" fontId="3" fillId="0" borderId="1" xfId="0" applyFont="1" applyBorder="1"/>
    <xf numFmtId="3" fontId="3" fillId="0" borderId="1" xfId="0" applyNumberFormat="1" applyFont="1" applyBorder="1"/>
    <xf numFmtId="10" fontId="3" fillId="0" borderId="1" xfId="0" applyNumberFormat="1" applyFont="1" applyBorder="1"/>
    <xf numFmtId="0" fontId="0" fillId="0" borderId="2" xfId="0" applyBorder="1"/>
    <xf numFmtId="164" fontId="0" fillId="0" borderId="3" xfId="0" applyNumberFormat="1" applyBorder="1"/>
    <xf numFmtId="10" fontId="0" fillId="0" borderId="3" xfId="0" applyNumberFormat="1" applyBorder="1"/>
    <xf numFmtId="0" fontId="0" fillId="0" borderId="4" xfId="0" applyBorder="1"/>
    <xf numFmtId="10" fontId="0" fillId="0" borderId="5" xfId="0" applyNumberFormat="1" applyBorder="1"/>
    <xf numFmtId="10" fontId="0" fillId="3" borderId="3" xfId="0" applyNumberFormat="1" applyFill="1" applyBorder="1"/>
    <xf numFmtId="10" fontId="0" fillId="3" borderId="5" xfId="0" applyNumberFormat="1" applyFill="1" applyBorder="1"/>
    <xf numFmtId="10" fontId="0" fillId="4" borderId="3" xfId="0" applyNumberFormat="1" applyFill="1" applyBorder="1"/>
    <xf numFmtId="10" fontId="0" fillId="4" borderId="5" xfId="0" applyNumberFormat="1" applyFill="1" applyBorder="1"/>
    <xf numFmtId="0" fontId="0" fillId="0" borderId="0" xfId="0" applyFill="1" applyBorder="1" applyAlignment="1"/>
    <xf numFmtId="0" fontId="0" fillId="0" borderId="8" xfId="0" applyFill="1" applyBorder="1" applyAlignment="1"/>
    <xf numFmtId="0" fontId="5" fillId="0" borderId="9" xfId="0" applyFont="1" applyFill="1" applyBorder="1" applyAlignment="1">
      <alignment horizontal="center"/>
    </xf>
    <xf numFmtId="0" fontId="5" fillId="0" borderId="9" xfId="0" applyFont="1" applyFill="1" applyBorder="1" applyAlignment="1">
      <alignment horizontal="centerContinuous"/>
    </xf>
    <xf numFmtId="9" fontId="0" fillId="0" borderId="0" xfId="0" applyNumberFormat="1"/>
    <xf numFmtId="0" fontId="0" fillId="0" borderId="1" xfId="0" applyBorder="1"/>
    <xf numFmtId="9" fontId="0" fillId="0" borderId="1" xfId="0" applyNumberFormat="1" applyBorder="1"/>
    <xf numFmtId="3" fontId="3" fillId="0" borderId="0" xfId="0" applyNumberFormat="1" applyFont="1" applyBorder="1"/>
    <xf numFmtId="10" fontId="3" fillId="0" borderId="0" xfId="0" applyNumberFormat="1" applyFont="1" applyBorder="1"/>
    <xf numFmtId="0" fontId="0" fillId="0" borderId="0" xfId="0" applyBorder="1"/>
    <xf numFmtId="9" fontId="0" fillId="0" borderId="0" xfId="0" applyNumberFormat="1" applyBorder="1"/>
    <xf numFmtId="0" fontId="0" fillId="0" borderId="0" xfId="0" applyFill="1" applyBorder="1"/>
    <xf numFmtId="165" fontId="0" fillId="0" borderId="0" xfId="1" applyNumberFormat="1" applyFont="1" applyBorder="1"/>
    <xf numFmtId="44" fontId="0" fillId="0" borderId="0" xfId="1" applyNumberFormat="1" applyFont="1"/>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6" xfId="0" applyFont="1" applyFill="1" applyBorder="1" applyAlignment="1">
      <alignment horizontal="center" wrapText="1"/>
    </xf>
    <xf numFmtId="0" fontId="1" fillId="2" borderId="7"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vertical="top" wrapText="1"/>
    </xf>
    <xf numFmtId="0" fontId="0" fillId="4" borderId="0" xfId="0" applyFill="1"/>
    <xf numFmtId="0" fontId="0" fillId="3" borderId="0" xfId="0" applyFill="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Return Vs. Investment</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scatterChart>
        <c:scatterStyle val="lineMarker"/>
        <c:varyColors val="0"/>
        <c:ser>
          <c:idx val="0"/>
          <c:order val="0"/>
          <c:tx>
            <c:strRef>
              <c:f>'Part B data'!$G$1</c:f>
              <c:strCache>
                <c:ptCount val="1"/>
                <c:pt idx="0">
                  <c:v>Return</c:v>
                </c:pt>
              </c:strCache>
            </c:strRef>
          </c:tx>
          <c:spPr>
            <a:ln w="25400" cap="rnd">
              <a:noFill/>
              <a:round/>
            </a:ln>
            <a:effectLst/>
          </c:spPr>
          <c:marker>
            <c:symbol val="diamond"/>
            <c:size val="6"/>
            <c:spPr>
              <a:solidFill>
                <a:schemeClr val="lt1"/>
              </a:solidFill>
              <a:ln w="15875">
                <a:solidFill>
                  <a:schemeClr val="accent1"/>
                </a:solidFill>
                <a:round/>
              </a:ln>
              <a:effectLst/>
            </c:spPr>
          </c:marker>
          <c:xVal>
            <c:numRef>
              <c:f>'Part B data'!$C$2:$C$13</c:f>
              <c:numCache>
                <c:formatCode>#,##0</c:formatCode>
                <c:ptCount val="12"/>
                <c:pt idx="0">
                  <c:v>400000</c:v>
                </c:pt>
                <c:pt idx="1">
                  <c:v>350000</c:v>
                </c:pt>
                <c:pt idx="2">
                  <c:v>380000</c:v>
                </c:pt>
                <c:pt idx="3">
                  <c:v>300000</c:v>
                </c:pt>
                <c:pt idx="4">
                  <c:v>290000</c:v>
                </c:pt>
                <c:pt idx="5">
                  <c:v>340000</c:v>
                </c:pt>
                <c:pt idx="6">
                  <c:v>500000</c:v>
                </c:pt>
                <c:pt idx="7">
                  <c:v>430000</c:v>
                </c:pt>
                <c:pt idx="8">
                  <c:v>480000</c:v>
                </c:pt>
                <c:pt idx="9">
                  <c:v>450000</c:v>
                </c:pt>
                <c:pt idx="10">
                  <c:v>320000</c:v>
                </c:pt>
                <c:pt idx="11">
                  <c:v>440000</c:v>
                </c:pt>
              </c:numCache>
            </c:numRef>
          </c:xVal>
          <c:yVal>
            <c:numRef>
              <c:f>'Part B data'!$G$2:$G$13</c:f>
              <c:numCache>
                <c:formatCode>#,##0</c:formatCode>
                <c:ptCount val="12"/>
                <c:pt idx="0">
                  <c:v>116000</c:v>
                </c:pt>
                <c:pt idx="1">
                  <c:v>108500</c:v>
                </c:pt>
                <c:pt idx="2">
                  <c:v>113240</c:v>
                </c:pt>
                <c:pt idx="3">
                  <c:v>99000</c:v>
                </c:pt>
                <c:pt idx="4">
                  <c:v>96860</c:v>
                </c:pt>
                <c:pt idx="5">
                  <c:v>106760</c:v>
                </c:pt>
                <c:pt idx="6">
                  <c:v>125000</c:v>
                </c:pt>
                <c:pt idx="7">
                  <c:v>119540</c:v>
                </c:pt>
                <c:pt idx="8">
                  <c:v>123840</c:v>
                </c:pt>
                <c:pt idx="9">
                  <c:v>121500</c:v>
                </c:pt>
                <c:pt idx="10">
                  <c:v>103040</c:v>
                </c:pt>
                <c:pt idx="11">
                  <c:v>120560</c:v>
                </c:pt>
              </c:numCache>
            </c:numRef>
          </c:yVal>
          <c:smooth val="0"/>
          <c:extLst>
            <c:ext xmlns:c16="http://schemas.microsoft.com/office/drawing/2014/chart" uri="{C3380CC4-5D6E-409C-BE32-E72D297353CC}">
              <c16:uniqueId val="{00000000-01DE-7C4C-A9D9-1F15028BAD48}"/>
            </c:ext>
          </c:extLst>
        </c:ser>
        <c:dLbls>
          <c:showLegendKey val="0"/>
          <c:showVal val="0"/>
          <c:showCatName val="0"/>
          <c:showSerName val="0"/>
          <c:showPercent val="0"/>
          <c:showBubbleSize val="0"/>
        </c:dLbls>
        <c:axId val="1503982191"/>
        <c:axId val="1504066399"/>
      </c:scatterChart>
      <c:valAx>
        <c:axId val="1503982191"/>
        <c:scaling>
          <c:orientation val="minMax"/>
          <c:min val="250000"/>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r>
                  <a:rPr lang="en-GB" sz="1050"/>
                  <a:t>Investment ($)</a:t>
                </a:r>
              </a:p>
            </c:rich>
          </c:tx>
          <c:overlay val="0"/>
          <c:spPr>
            <a:noFill/>
            <a:ln>
              <a:noFill/>
            </a:ln>
            <a:effectLst/>
          </c:spPr>
          <c:txPr>
            <a:bodyPr rot="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dk1">
                <a:lumMod val="15000"/>
                <a:lumOff val="85000"/>
                <a:alpha val="54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solidFill>
                <a:latin typeface="+mn-lt"/>
                <a:ea typeface="+mn-ea"/>
                <a:cs typeface="+mn-cs"/>
              </a:defRPr>
            </a:pPr>
            <a:endParaRPr lang="en-US"/>
          </a:p>
        </c:txPr>
        <c:crossAx val="1504066399"/>
        <c:crosses val="autoZero"/>
        <c:crossBetween val="midCat"/>
      </c:valAx>
      <c:valAx>
        <c:axId val="1504066399"/>
        <c:scaling>
          <c:orientation val="minMax"/>
          <c:min val="80000"/>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r>
                  <a:rPr lang="en-GB" sz="1050"/>
                  <a:t>Return ($)</a:t>
                </a:r>
              </a:p>
            </c:rich>
          </c:tx>
          <c:overlay val="0"/>
          <c:spPr>
            <a:noFill/>
            <a:ln>
              <a:noFill/>
            </a:ln>
            <a:effectLst/>
          </c:spPr>
          <c:txPr>
            <a:bodyPr rot="-540000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dk1">
                <a:lumMod val="15000"/>
                <a:lumOff val="8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503982191"/>
        <c:crosses val="autoZero"/>
        <c:crossBetween val="midCat"/>
      </c:valAx>
      <c:spPr>
        <a:pattFill prst="ltDnDiag">
          <a:fgClr>
            <a:schemeClr val="dk1">
              <a:lumMod val="15000"/>
              <a:lumOff val="85000"/>
            </a:schemeClr>
          </a:fgClr>
          <a:bgClr>
            <a:schemeClr val="lt1"/>
          </a:bgClr>
        </a:patt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ROMI Vs. Investment</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scatterChart>
        <c:scatterStyle val="lineMarker"/>
        <c:varyColors val="0"/>
        <c:ser>
          <c:idx val="0"/>
          <c:order val="0"/>
          <c:tx>
            <c:strRef>
              <c:f>'Part B data'!$H$1</c:f>
              <c:strCache>
                <c:ptCount val="1"/>
                <c:pt idx="0">
                  <c:v>ROMI</c:v>
                </c:pt>
              </c:strCache>
            </c:strRef>
          </c:tx>
          <c:spPr>
            <a:ln w="25400" cap="rnd">
              <a:noFill/>
              <a:round/>
            </a:ln>
            <a:effectLst/>
          </c:spPr>
          <c:marker>
            <c:symbol val="diamond"/>
            <c:size val="6"/>
            <c:spPr>
              <a:solidFill>
                <a:schemeClr val="lt1"/>
              </a:solidFill>
              <a:ln w="15875">
                <a:solidFill>
                  <a:schemeClr val="accent1"/>
                </a:solidFill>
                <a:round/>
              </a:ln>
              <a:effectLst/>
            </c:spPr>
          </c:marker>
          <c:xVal>
            <c:numRef>
              <c:f>'Part B data'!$C$2:$C$13</c:f>
              <c:numCache>
                <c:formatCode>#,##0</c:formatCode>
                <c:ptCount val="12"/>
                <c:pt idx="0">
                  <c:v>400000</c:v>
                </c:pt>
                <c:pt idx="1">
                  <c:v>350000</c:v>
                </c:pt>
                <c:pt idx="2">
                  <c:v>380000</c:v>
                </c:pt>
                <c:pt idx="3">
                  <c:v>300000</c:v>
                </c:pt>
                <c:pt idx="4">
                  <c:v>290000</c:v>
                </c:pt>
                <c:pt idx="5">
                  <c:v>340000</c:v>
                </c:pt>
                <c:pt idx="6">
                  <c:v>500000</c:v>
                </c:pt>
                <c:pt idx="7">
                  <c:v>430000</c:v>
                </c:pt>
                <c:pt idx="8">
                  <c:v>480000</c:v>
                </c:pt>
                <c:pt idx="9">
                  <c:v>450000</c:v>
                </c:pt>
                <c:pt idx="10">
                  <c:v>320000</c:v>
                </c:pt>
                <c:pt idx="11">
                  <c:v>440000</c:v>
                </c:pt>
              </c:numCache>
            </c:numRef>
          </c:xVal>
          <c:yVal>
            <c:numRef>
              <c:f>'Part B data'!$H$2:$H$13</c:f>
              <c:numCache>
                <c:formatCode>0.00%</c:formatCode>
                <c:ptCount val="12"/>
                <c:pt idx="0">
                  <c:v>0.28999999999999998</c:v>
                </c:pt>
                <c:pt idx="1">
                  <c:v>0.31</c:v>
                </c:pt>
                <c:pt idx="2">
                  <c:v>0.29799999999999999</c:v>
                </c:pt>
                <c:pt idx="3">
                  <c:v>0.33</c:v>
                </c:pt>
                <c:pt idx="4">
                  <c:v>0.33400000000000002</c:v>
                </c:pt>
                <c:pt idx="5">
                  <c:v>0.314</c:v>
                </c:pt>
                <c:pt idx="6">
                  <c:v>0.25</c:v>
                </c:pt>
                <c:pt idx="7">
                  <c:v>0.27800000000000002</c:v>
                </c:pt>
                <c:pt idx="8">
                  <c:v>0.25800000000000001</c:v>
                </c:pt>
                <c:pt idx="9">
                  <c:v>0.27</c:v>
                </c:pt>
                <c:pt idx="10">
                  <c:v>0.32200000000000001</c:v>
                </c:pt>
                <c:pt idx="11">
                  <c:v>0.27400000000000002</c:v>
                </c:pt>
              </c:numCache>
            </c:numRef>
          </c:yVal>
          <c:smooth val="0"/>
          <c:extLst>
            <c:ext xmlns:c16="http://schemas.microsoft.com/office/drawing/2014/chart" uri="{C3380CC4-5D6E-409C-BE32-E72D297353CC}">
              <c16:uniqueId val="{00000000-786D-974C-AB39-4C1060AE7992}"/>
            </c:ext>
          </c:extLst>
        </c:ser>
        <c:dLbls>
          <c:showLegendKey val="0"/>
          <c:showVal val="0"/>
          <c:showCatName val="0"/>
          <c:showSerName val="0"/>
          <c:showPercent val="0"/>
          <c:showBubbleSize val="0"/>
        </c:dLbls>
        <c:axId val="1050550943"/>
        <c:axId val="1064872143"/>
      </c:scatterChart>
      <c:valAx>
        <c:axId val="1050550943"/>
        <c:scaling>
          <c:orientation val="minMax"/>
          <c:min val="250000"/>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r>
                  <a:rPr lang="en-GB" sz="1050"/>
                  <a:t>Investment ($)</a:t>
                </a:r>
              </a:p>
            </c:rich>
          </c:tx>
          <c:overlay val="0"/>
          <c:spPr>
            <a:noFill/>
            <a:ln>
              <a:noFill/>
            </a:ln>
            <a:effectLst/>
          </c:spPr>
          <c:txPr>
            <a:bodyPr rot="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dk1">
                <a:lumMod val="15000"/>
                <a:lumOff val="85000"/>
                <a:alpha val="54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solidFill>
                <a:latin typeface="+mn-lt"/>
                <a:ea typeface="+mn-ea"/>
                <a:cs typeface="+mn-cs"/>
              </a:defRPr>
            </a:pPr>
            <a:endParaRPr lang="en-US"/>
          </a:p>
        </c:txPr>
        <c:crossAx val="1064872143"/>
        <c:crosses val="autoZero"/>
        <c:crossBetween val="midCat"/>
      </c:valAx>
      <c:valAx>
        <c:axId val="1064872143"/>
        <c:scaling>
          <c:orientation val="minMax"/>
          <c:min val="0.2"/>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r>
                  <a:rPr lang="en-GB" sz="1050"/>
                  <a:t>ROMI (%)</a:t>
                </a:r>
              </a:p>
            </c:rich>
          </c:tx>
          <c:overlay val="0"/>
          <c:spPr>
            <a:noFill/>
            <a:ln>
              <a:noFill/>
            </a:ln>
            <a:effectLst/>
          </c:spPr>
          <c:txPr>
            <a:bodyPr rot="-5400000" spcFirstLastPara="1" vertOverflow="ellipsis" vert="horz" wrap="square" anchor="ctr" anchorCtr="1"/>
            <a:lstStyle/>
            <a:p>
              <a:pPr>
                <a:defRPr sz="1050" b="1" i="0" u="none" strike="noStrike" kern="1200" baseline="0">
                  <a:solidFill>
                    <a:schemeClr val="dk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dk1">
                <a:lumMod val="15000"/>
                <a:lumOff val="8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050550943"/>
        <c:crosses val="autoZero"/>
        <c:crossBetween val="midCat"/>
      </c:valAx>
      <c:spPr>
        <a:pattFill prst="ltDnDiag">
          <a:fgClr>
            <a:schemeClr val="dk1">
              <a:lumMod val="15000"/>
              <a:lumOff val="85000"/>
            </a:schemeClr>
          </a:fgClr>
          <a:bgClr>
            <a:schemeClr val="lt1"/>
          </a:bgClr>
        </a:patt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0">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tx1"/>
    </cs:fontRef>
    <cs:spPr>
      <a:ln w="9525" cap="rnd">
        <a:solidFill>
          <a:schemeClr val="phClr">
            <a:alpha val="50000"/>
          </a:scheme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15000"/>
            <a:lumOff val="8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250">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tx1"/>
    </cs:fontRef>
    <cs:spPr>
      <a:ln w="9525" cap="rnd">
        <a:solidFill>
          <a:schemeClr val="phClr">
            <a:alpha val="50000"/>
          </a:scheme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15000"/>
            <a:lumOff val="8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customXml" Target="../ink/ink1.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69850</xdr:colOff>
      <xdr:row>27</xdr:row>
      <xdr:rowOff>158750</xdr:rowOff>
    </xdr:from>
    <xdr:to>
      <xdr:col>8</xdr:col>
      <xdr:colOff>25400</xdr:colOff>
      <xdr:row>48</xdr:row>
      <xdr:rowOff>114300</xdr:rowOff>
    </xdr:to>
    <xdr:graphicFrame macro="">
      <xdr:nvGraphicFramePr>
        <xdr:cNvPr id="2" name="Chart 1">
          <a:extLst>
            <a:ext uri="{FF2B5EF4-FFF2-40B4-BE49-F238E27FC236}">
              <a16:creationId xmlns:a16="http://schemas.microsoft.com/office/drawing/2014/main" id="{8D25A998-16FF-E44C-83AF-B507CC6D51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48</xdr:row>
      <xdr:rowOff>178066</xdr:rowOff>
    </xdr:from>
    <xdr:to>
      <xdr:col>7</xdr:col>
      <xdr:colOff>640335</xdr:colOff>
      <xdr:row>69</xdr:row>
      <xdr:rowOff>74705</xdr:rowOff>
    </xdr:to>
    <xdr:graphicFrame macro="">
      <xdr:nvGraphicFramePr>
        <xdr:cNvPr id="3" name="Chart 2">
          <a:extLst>
            <a:ext uri="{FF2B5EF4-FFF2-40B4-BE49-F238E27FC236}">
              <a16:creationId xmlns:a16="http://schemas.microsoft.com/office/drawing/2014/main" id="{D03E2ABE-1EA4-FE4F-AE56-6136733897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1462210</xdr:colOff>
      <xdr:row>53</xdr:row>
      <xdr:rowOff>112441</xdr:rowOff>
    </xdr:from>
    <xdr:to>
      <xdr:col>1</xdr:col>
      <xdr:colOff>123148</xdr:colOff>
      <xdr:row>54</xdr:row>
      <xdr:rowOff>52460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Ink 4">
              <a:extLst>
                <a:ext uri="{FF2B5EF4-FFF2-40B4-BE49-F238E27FC236}">
                  <a16:creationId xmlns:a16="http://schemas.microsoft.com/office/drawing/2014/main" id="{4960350A-5CB2-754A-8A60-76F488938F22}"/>
                </a:ext>
              </a:extLst>
            </xdr14:cNvPr>
            <xdr14:cNvContentPartPr/>
          </xdr14:nvContentPartPr>
          <xdr14:nvPr macro=""/>
          <xdr14:xfrm>
            <a:off x="1462210" y="10475214"/>
            <a:ext cx="176400" cy="132120"/>
          </xdr14:xfrm>
        </xdr:contentPart>
      </mc:Choice>
      <mc:Fallback xmlns="">
        <xdr:pic>
          <xdr:nvPicPr>
            <xdr:cNvPr id="5" name="Ink 4">
              <a:extLst>
                <a:ext uri="{FF2B5EF4-FFF2-40B4-BE49-F238E27FC236}">
                  <a16:creationId xmlns:a16="http://schemas.microsoft.com/office/drawing/2014/main" id="{4960350A-5CB2-754A-8A60-76F488938F22}"/>
                </a:ext>
              </a:extLst>
            </xdr:cNvPr>
            <xdr:cNvPicPr/>
          </xdr:nvPicPr>
          <xdr:blipFill>
            <a:blip xmlns:r="http://schemas.openxmlformats.org/officeDocument/2006/relationships" r:embed="rId4"/>
            <a:stretch>
              <a:fillRect/>
            </a:stretch>
          </xdr:blipFill>
          <xdr:spPr>
            <a:xfrm>
              <a:off x="1453210" y="10466574"/>
              <a:ext cx="194040" cy="14976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0-10-22T02:22:47.475"/>
    </inkml:context>
    <inkml:brush xml:id="br0">
      <inkml:brushProperty name="width" value="0.05" units="cm"/>
      <inkml:brushProperty name="height" value="0.05" units="cm"/>
      <inkml:brushProperty name="color" value="#E71224"/>
    </inkml:brush>
  </inkml:definitions>
  <inkml:trace contextRef="#ctx0" brushRef="#br0">141 355 24575,'8'0'0,"0"0"0,1 0 0,0 0 0,-1 0 0,0 0 0,0 0 0,0 0 0,1 0 0,1 0 0,0 0 0,0 0 0,1 5 0,-1-3 0,0 3 0,-2-5 0,0 0 0,1 0 0,-1 0 0,1 0 0,-1 0 0,-3-4 0,2 0 0,-7-4 0,8 3 0,-7-4 0,7 4 0,-7-6 0,8 6 0,-8-4 0,3 4 0,1-1 0,-4-4 0,8 5 0,-8-5 0,6 2 0,-6-1 0,7 0 0,-7-1 0,8 0 0,-8 0 0,9 3 0,-8-2 0,3 3 0,-1-5 0,-3 1 0,7 1 0,-7 0 0,8 3 0,-8-3 0,8 4 0,-8-5 0,3 1 0,0 4 0,-3-5 0,3 4 0,-4-4 0,0-1 0,5 6 0,-4-4 0,4 4 0,-5-6 0,0 2 0,0 1 0,0 0 0,-3 4 0,-2 0 0,-2 4 0,-2 0 0,1 0 0,0 0 0,-1 0 0,1 0 0,0 0 0,-1 0 0,0 0 0,-1 0 0,1 0 0,0 0 0,0 0 0,4-4 0,-3 3 0,3-3 0,-3 4 0,0 0 0,0 0 0,0 0 0,0 0 0,-1 0 0,0 0 0,1 0 0,-1 0 0,1 0 0,-1 0 0,0 0 0,0 0 0,0 0 0,0 0 0,0 0 0,0 0 0,1 0 0,0 0 0,0 0 0,-1 0 0,1 0 0,-1 0 0,0 0 0,0 0 0,0 0 0,0 0 0,0 0 0,1 0 0,-1 0 0,1 0 0,0 0 0,-1 0 0,1 0 0,-1 0 0,1 0 0,3 5 0,-3-4 0,7 8 0,-6-8 0,6 7 0,-6-7 0,6 7 0,-7-7 0,7 6 0,-3-3 0,4 4 0,0 0 0,0-1 0,0 1 0,0 0 0,0-1 0,0 1 0,4-4 0,-3 4 0,2-4 0,1 1 0,-3 2 0,6-3 0,-6 4 0,6-4 0,-6 4 0,2-3 0,-3 5 0,5-6 0,-4 5 0,3-4 0,-4 5 0,0-2 0,0 1 0,5-4 0,-4 2 0,7-3 0,-7 4 0,2-1 0,-3 2 0,0-2 0,0 2 0,0-1 0,0-1 0,0 1 0,0 0 0,4-4 0,0 0 0,3-4 0,-2 3 0,1-2 0,-5 6 0,2-3 0,1 0 0,-2 4 0,5-7 0,-6 3 0,2-4 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zoomScale="134" workbookViewId="0">
      <selection activeCell="D45" sqref="D45"/>
    </sheetView>
  </sheetViews>
  <sheetFormatPr baseColWidth="10" defaultColWidth="10" defaultRowHeight="15" x14ac:dyDescent="0.2"/>
  <cols>
    <col min="1" max="1" width="24.5" customWidth="1"/>
    <col min="4" max="4" width="24" customWidth="1"/>
    <col min="7" max="7" width="23.5" customWidth="1"/>
    <col min="8" max="8" width="11.83203125" customWidth="1"/>
    <col min="10" max="10" width="16" customWidth="1"/>
    <col min="11" max="11" width="18.33203125" customWidth="1"/>
  </cols>
  <sheetData>
    <row r="1" spans="1:8" ht="16" thickBot="1" x14ac:dyDescent="0.25">
      <c r="A1" s="28" t="s">
        <v>12</v>
      </c>
      <c r="B1" s="29"/>
    </row>
    <row r="2" spans="1:8" x14ac:dyDescent="0.2">
      <c r="A2" s="5" t="s">
        <v>13</v>
      </c>
      <c r="B2" s="6">
        <v>62447</v>
      </c>
    </row>
    <row r="3" spans="1:8" x14ac:dyDescent="0.2">
      <c r="A3" s="5" t="s">
        <v>14</v>
      </c>
      <c r="B3" s="6">
        <v>4978</v>
      </c>
    </row>
    <row r="4" spans="1:8" x14ac:dyDescent="0.2">
      <c r="A4" s="5" t="s">
        <v>15</v>
      </c>
      <c r="B4" s="6">
        <v>2440</v>
      </c>
    </row>
    <row r="5" spans="1:8" x14ac:dyDescent="0.2">
      <c r="A5" s="5" t="s">
        <v>16</v>
      </c>
      <c r="B5" s="7">
        <f>B4/B2</f>
        <v>3.9073134017646963E-2</v>
      </c>
    </row>
    <row r="6" spans="1:8" ht="16" thickBot="1" x14ac:dyDescent="0.25">
      <c r="A6" s="8" t="s">
        <v>17</v>
      </c>
      <c r="B6" s="9">
        <f>B3/B2</f>
        <v>7.9715598827805975E-2</v>
      </c>
    </row>
    <row r="8" spans="1:8" ht="16" thickBot="1" x14ac:dyDescent="0.25"/>
    <row r="9" spans="1:8" ht="16" thickBot="1" x14ac:dyDescent="0.25">
      <c r="A9" s="28" t="s">
        <v>18</v>
      </c>
      <c r="B9" s="29"/>
      <c r="D9" s="28" t="s">
        <v>21</v>
      </c>
      <c r="E9" s="29"/>
      <c r="G9" s="28" t="s">
        <v>22</v>
      </c>
      <c r="H9" s="29"/>
    </row>
    <row r="10" spans="1:8" x14ac:dyDescent="0.2">
      <c r="A10" s="5" t="s">
        <v>13</v>
      </c>
      <c r="B10" s="6">
        <v>38201</v>
      </c>
      <c r="D10" s="5" t="s">
        <v>13</v>
      </c>
      <c r="E10" s="6">
        <v>3438</v>
      </c>
      <c r="G10" s="5" t="s">
        <v>13</v>
      </c>
      <c r="H10" s="6">
        <v>4553</v>
      </c>
    </row>
    <row r="11" spans="1:8" x14ac:dyDescent="0.2">
      <c r="A11" s="5" t="s">
        <v>14</v>
      </c>
      <c r="B11" s="6">
        <v>1783</v>
      </c>
      <c r="D11" s="5" t="s">
        <v>14</v>
      </c>
      <c r="E11" s="6">
        <v>90</v>
      </c>
      <c r="G11" s="5" t="s">
        <v>14</v>
      </c>
      <c r="H11" s="6">
        <v>432</v>
      </c>
    </row>
    <row r="12" spans="1:8" x14ac:dyDescent="0.2">
      <c r="A12" s="5" t="s">
        <v>19</v>
      </c>
      <c r="B12" s="6">
        <v>16276</v>
      </c>
      <c r="D12" s="5" t="s">
        <v>19</v>
      </c>
      <c r="E12" s="6">
        <v>2466</v>
      </c>
      <c r="G12" s="5" t="s">
        <v>19</v>
      </c>
      <c r="H12" s="6">
        <v>1312</v>
      </c>
    </row>
    <row r="13" spans="1:8" x14ac:dyDescent="0.2">
      <c r="A13" s="5" t="s">
        <v>16</v>
      </c>
      <c r="B13" s="10">
        <f>B11/B10</f>
        <v>4.6674170833224261E-2</v>
      </c>
      <c r="D13" s="5" t="s">
        <v>16</v>
      </c>
      <c r="E13" s="10">
        <f>E11/E10</f>
        <v>2.6178010471204188E-2</v>
      </c>
      <c r="G13" s="5" t="s">
        <v>16</v>
      </c>
      <c r="H13" s="12">
        <f>H11/H10</f>
        <v>9.4882495058203384E-2</v>
      </c>
    </row>
    <row r="14" spans="1:8" ht="16" thickBot="1" x14ac:dyDescent="0.25">
      <c r="A14" s="8" t="s">
        <v>20</v>
      </c>
      <c r="B14" s="11">
        <f>B11/B12</f>
        <v>0.10954780044236913</v>
      </c>
      <c r="D14" s="8" t="s">
        <v>20</v>
      </c>
      <c r="E14" s="11">
        <f>E11/E12</f>
        <v>3.6496350364963501E-2</v>
      </c>
      <c r="G14" s="8" t="s">
        <v>20</v>
      </c>
      <c r="H14" s="13">
        <f>H11/H12</f>
        <v>0.32926829268292684</v>
      </c>
    </row>
    <row r="15" spans="1:8" ht="16" thickBot="1" x14ac:dyDescent="0.25"/>
    <row r="16" spans="1:8" ht="16" thickBot="1" x14ac:dyDescent="0.25">
      <c r="A16" s="30" t="s">
        <v>23</v>
      </c>
      <c r="B16" s="31"/>
      <c r="D16" s="30" t="s">
        <v>24</v>
      </c>
      <c r="E16" s="31"/>
    </row>
    <row r="17" spans="1:6" x14ac:dyDescent="0.2">
      <c r="A17" s="5" t="s">
        <v>13</v>
      </c>
      <c r="B17" s="6">
        <v>9534</v>
      </c>
      <c r="D17" s="5" t="s">
        <v>13</v>
      </c>
      <c r="E17" s="6">
        <v>1714</v>
      </c>
    </row>
    <row r="18" spans="1:6" x14ac:dyDescent="0.2">
      <c r="A18" s="5" t="s">
        <v>14</v>
      </c>
      <c r="B18" s="6">
        <v>1088</v>
      </c>
      <c r="D18" s="5" t="s">
        <v>14</v>
      </c>
      <c r="E18" s="6">
        <v>118</v>
      </c>
    </row>
    <row r="19" spans="1:6" x14ac:dyDescent="0.2">
      <c r="A19" s="5" t="s">
        <v>19</v>
      </c>
      <c r="B19" s="6">
        <v>3244</v>
      </c>
      <c r="D19" s="5" t="s">
        <v>19</v>
      </c>
      <c r="E19" s="6">
        <v>1034</v>
      </c>
    </row>
    <row r="20" spans="1:6" x14ac:dyDescent="0.2">
      <c r="A20" s="5" t="s">
        <v>16</v>
      </c>
      <c r="B20" s="12">
        <f>B18/B17</f>
        <v>0.11411789385357668</v>
      </c>
      <c r="D20" s="5" t="s">
        <v>16</v>
      </c>
      <c r="E20" s="7">
        <f>E18/E17</f>
        <v>6.8844807467911315E-2</v>
      </c>
    </row>
    <row r="21" spans="1:6" ht="16" thickBot="1" x14ac:dyDescent="0.25">
      <c r="A21" s="8" t="s">
        <v>20</v>
      </c>
      <c r="B21" s="13">
        <f>B18/B19</f>
        <v>0.33538840937114672</v>
      </c>
      <c r="D21" s="8" t="s">
        <v>20</v>
      </c>
      <c r="E21" s="9">
        <f>E18/E19</f>
        <v>0.11411992263056092</v>
      </c>
    </row>
    <row r="22" spans="1:6" ht="16" thickBot="1" x14ac:dyDescent="0.25"/>
    <row r="23" spans="1:6" ht="16" thickBot="1" x14ac:dyDescent="0.25">
      <c r="A23" s="30" t="s">
        <v>27</v>
      </c>
      <c r="B23" s="31"/>
    </row>
    <row r="24" spans="1:6" x14ac:dyDescent="0.2">
      <c r="A24" t="s">
        <v>25</v>
      </c>
    </row>
    <row r="25" spans="1:6" x14ac:dyDescent="0.2">
      <c r="A25" t="s">
        <v>26</v>
      </c>
    </row>
    <row r="27" spans="1:6" x14ac:dyDescent="0.2">
      <c r="A27" t="s">
        <v>29</v>
      </c>
    </row>
    <row r="28" spans="1:6" x14ac:dyDescent="0.2">
      <c r="A28" t="s">
        <v>28</v>
      </c>
    </row>
    <row r="30" spans="1:6" x14ac:dyDescent="0.2">
      <c r="A30" s="34" t="s">
        <v>66</v>
      </c>
    </row>
    <row r="31" spans="1:6" x14ac:dyDescent="0.2">
      <c r="A31" t="s">
        <v>30</v>
      </c>
      <c r="B31" s="32" t="s">
        <v>68</v>
      </c>
      <c r="C31" s="32"/>
      <c r="D31" s="32"/>
      <c r="E31" s="32"/>
      <c r="F31" s="32"/>
    </row>
    <row r="32" spans="1:6" x14ac:dyDescent="0.2">
      <c r="A32" t="s">
        <v>31</v>
      </c>
      <c r="B32" s="32"/>
      <c r="C32" s="32"/>
      <c r="D32" s="32"/>
      <c r="E32" s="32"/>
      <c r="F32" s="32"/>
    </row>
    <row r="34" spans="1:6" x14ac:dyDescent="0.2">
      <c r="A34" s="35" t="s">
        <v>67</v>
      </c>
    </row>
    <row r="35" spans="1:6" x14ac:dyDescent="0.2">
      <c r="A35" t="s">
        <v>21</v>
      </c>
      <c r="B35" t="s">
        <v>32</v>
      </c>
    </row>
    <row r="36" spans="1:6" ht="15" customHeight="1" x14ac:dyDescent="0.2">
      <c r="B36" s="32" t="s">
        <v>69</v>
      </c>
      <c r="C36" s="32"/>
      <c r="D36" s="32"/>
      <c r="E36" s="32"/>
      <c r="F36" s="32"/>
    </row>
    <row r="37" spans="1:6" x14ac:dyDescent="0.2">
      <c r="B37" s="32"/>
      <c r="C37" s="32"/>
      <c r="D37" s="32"/>
      <c r="E37" s="32"/>
      <c r="F37" s="32"/>
    </row>
    <row r="38" spans="1:6" x14ac:dyDescent="0.2">
      <c r="B38" s="32"/>
      <c r="C38" s="32"/>
      <c r="D38" s="32"/>
      <c r="E38" s="32"/>
      <c r="F38" s="32"/>
    </row>
    <row r="39" spans="1:6" x14ac:dyDescent="0.2">
      <c r="B39" s="32"/>
      <c r="C39" s="32"/>
      <c r="D39" s="32"/>
      <c r="E39" s="32"/>
      <c r="F39" s="32"/>
    </row>
    <row r="40" spans="1:6" x14ac:dyDescent="0.2">
      <c r="B40" s="32"/>
      <c r="C40" s="32"/>
      <c r="D40" s="32"/>
      <c r="E40" s="32"/>
      <c r="F40" s="32"/>
    </row>
    <row r="41" spans="1:6" x14ac:dyDescent="0.2">
      <c r="B41" s="32"/>
      <c r="C41" s="32"/>
      <c r="D41" s="32"/>
      <c r="E41" s="32"/>
      <c r="F41" s="32"/>
    </row>
  </sheetData>
  <mergeCells count="9">
    <mergeCell ref="A1:B1"/>
    <mergeCell ref="A9:B9"/>
    <mergeCell ref="D9:E9"/>
    <mergeCell ref="B31:F32"/>
    <mergeCell ref="B36:F41"/>
    <mergeCell ref="G9:H9"/>
    <mergeCell ref="A23:B23"/>
    <mergeCell ref="A16:B16"/>
    <mergeCell ref="D16:E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3"/>
  <sheetViews>
    <sheetView zoomScale="119" workbookViewId="0">
      <selection activeCell="A28" sqref="A28"/>
    </sheetView>
  </sheetViews>
  <sheetFormatPr baseColWidth="10" defaultColWidth="8.83203125" defaultRowHeight="15" x14ac:dyDescent="0.2"/>
  <cols>
    <col min="1" max="1" width="19.83203125" customWidth="1"/>
    <col min="2" max="2" width="12.1640625" bestFit="1" customWidth="1"/>
    <col min="3" max="3" width="12.6640625" customWidth="1"/>
    <col min="4" max="4" width="9.5" bestFit="1" customWidth="1"/>
    <col min="10" max="10" width="10.6640625" bestFit="1" customWidth="1"/>
    <col min="13" max="13" width="11.1640625" bestFit="1" customWidth="1"/>
    <col min="16" max="17" width="11.1640625" bestFit="1" customWidth="1"/>
  </cols>
  <sheetData>
    <row r="1" spans="1:8" ht="34" x14ac:dyDescent="0.2">
      <c r="A1" s="1" t="s">
        <v>5</v>
      </c>
      <c r="B1" s="1" t="s">
        <v>7</v>
      </c>
      <c r="C1" s="1" t="s">
        <v>0</v>
      </c>
      <c r="D1" s="1" t="s">
        <v>1</v>
      </c>
      <c r="E1" s="1" t="s">
        <v>2</v>
      </c>
      <c r="F1" s="1" t="s">
        <v>3</v>
      </c>
      <c r="G1" s="1" t="s">
        <v>11</v>
      </c>
      <c r="H1" s="1" t="s">
        <v>4</v>
      </c>
    </row>
    <row r="2" spans="1:8" ht="16" x14ac:dyDescent="0.2">
      <c r="A2" s="2" t="s">
        <v>6</v>
      </c>
      <c r="B2" s="2">
        <v>2013</v>
      </c>
      <c r="C2" s="3">
        <v>400000</v>
      </c>
      <c r="D2" s="3">
        <v>774000</v>
      </c>
      <c r="E2" s="3">
        <v>258000</v>
      </c>
      <c r="F2" s="3">
        <f>D2-E2</f>
        <v>516000</v>
      </c>
      <c r="G2" s="3">
        <f>F2-C2</f>
        <v>116000</v>
      </c>
      <c r="H2" s="4">
        <f>G2/C2</f>
        <v>0.28999999999999998</v>
      </c>
    </row>
    <row r="3" spans="1:8" ht="16" x14ac:dyDescent="0.2">
      <c r="A3" s="2" t="s">
        <v>8</v>
      </c>
      <c r="B3" s="2">
        <v>2013</v>
      </c>
      <c r="C3" s="3">
        <v>350000</v>
      </c>
      <c r="D3" s="3">
        <v>687750</v>
      </c>
      <c r="E3" s="3">
        <v>229250</v>
      </c>
      <c r="F3" s="3">
        <f t="shared" ref="F3:F13" si="0">D3-E3</f>
        <v>458500</v>
      </c>
      <c r="G3" s="3">
        <f t="shared" ref="G3:G13" si="1">F3-C3</f>
        <v>108500</v>
      </c>
      <c r="H3" s="4">
        <f t="shared" ref="H3:H13" si="2">G3/C3</f>
        <v>0.31</v>
      </c>
    </row>
    <row r="4" spans="1:8" ht="16" x14ac:dyDescent="0.2">
      <c r="A4" s="2" t="s">
        <v>9</v>
      </c>
      <c r="B4" s="2">
        <v>2013</v>
      </c>
      <c r="C4" s="3">
        <v>380000</v>
      </c>
      <c r="D4" s="3">
        <v>739860</v>
      </c>
      <c r="E4" s="3">
        <v>246619.99999999997</v>
      </c>
      <c r="F4" s="3">
        <f t="shared" si="0"/>
        <v>493240</v>
      </c>
      <c r="G4" s="3">
        <f t="shared" si="1"/>
        <v>113240</v>
      </c>
      <c r="H4" s="4">
        <f t="shared" si="2"/>
        <v>0.29799999999999999</v>
      </c>
    </row>
    <row r="5" spans="1:8" ht="16" x14ac:dyDescent="0.2">
      <c r="A5" s="2" t="s">
        <v>10</v>
      </c>
      <c r="B5" s="2">
        <v>2013</v>
      </c>
      <c r="C5" s="3">
        <v>300000</v>
      </c>
      <c r="D5" s="3">
        <v>598500</v>
      </c>
      <c r="E5" s="3">
        <v>199500</v>
      </c>
      <c r="F5" s="3">
        <f t="shared" si="0"/>
        <v>399000</v>
      </c>
      <c r="G5" s="3">
        <f t="shared" si="1"/>
        <v>99000</v>
      </c>
      <c r="H5" s="4">
        <f t="shared" si="2"/>
        <v>0.33</v>
      </c>
    </row>
    <row r="6" spans="1:8" ht="16" x14ac:dyDescent="0.2">
      <c r="A6" s="2" t="s">
        <v>6</v>
      </c>
      <c r="B6" s="2">
        <v>2014</v>
      </c>
      <c r="C6" s="3">
        <v>290000</v>
      </c>
      <c r="D6" s="3">
        <v>580290</v>
      </c>
      <c r="E6" s="3">
        <v>193430</v>
      </c>
      <c r="F6" s="3">
        <f t="shared" si="0"/>
        <v>386860</v>
      </c>
      <c r="G6" s="3">
        <f t="shared" si="1"/>
        <v>96860</v>
      </c>
      <c r="H6" s="4">
        <f t="shared" si="2"/>
        <v>0.33400000000000002</v>
      </c>
    </row>
    <row r="7" spans="1:8" ht="16" x14ac:dyDescent="0.2">
      <c r="A7" s="2" t="s">
        <v>8</v>
      </c>
      <c r="B7" s="2">
        <v>2014</v>
      </c>
      <c r="C7" s="3">
        <v>340000</v>
      </c>
      <c r="D7" s="3">
        <v>670140</v>
      </c>
      <c r="E7" s="3">
        <v>223380.00000000003</v>
      </c>
      <c r="F7" s="3">
        <f t="shared" si="0"/>
        <v>446760</v>
      </c>
      <c r="G7" s="3">
        <f t="shared" si="1"/>
        <v>106760</v>
      </c>
      <c r="H7" s="4">
        <f t="shared" si="2"/>
        <v>0.314</v>
      </c>
    </row>
    <row r="8" spans="1:8" ht="16" x14ac:dyDescent="0.2">
      <c r="A8" s="2" t="s">
        <v>9</v>
      </c>
      <c r="B8" s="2">
        <v>2014</v>
      </c>
      <c r="C8" s="3">
        <v>500000</v>
      </c>
      <c r="D8" s="3">
        <v>937500</v>
      </c>
      <c r="E8" s="3">
        <v>312500</v>
      </c>
      <c r="F8" s="3">
        <f t="shared" si="0"/>
        <v>625000</v>
      </c>
      <c r="G8" s="3">
        <f t="shared" si="1"/>
        <v>125000</v>
      </c>
      <c r="H8" s="4">
        <f t="shared" si="2"/>
        <v>0.25</v>
      </c>
    </row>
    <row r="9" spans="1:8" ht="16" x14ac:dyDescent="0.2">
      <c r="A9" s="2" t="s">
        <v>10</v>
      </c>
      <c r="B9" s="2">
        <v>2014</v>
      </c>
      <c r="C9" s="3">
        <v>430000</v>
      </c>
      <c r="D9" s="3">
        <v>824310</v>
      </c>
      <c r="E9" s="3">
        <v>274770</v>
      </c>
      <c r="F9" s="3">
        <f t="shared" si="0"/>
        <v>549540</v>
      </c>
      <c r="G9" s="3">
        <f t="shared" si="1"/>
        <v>119540</v>
      </c>
      <c r="H9" s="4">
        <f t="shared" si="2"/>
        <v>0.27800000000000002</v>
      </c>
    </row>
    <row r="10" spans="1:8" ht="16" x14ac:dyDescent="0.2">
      <c r="A10" s="2" t="s">
        <v>6</v>
      </c>
      <c r="B10" s="2">
        <v>2015</v>
      </c>
      <c r="C10" s="3">
        <v>480000</v>
      </c>
      <c r="D10" s="3">
        <v>905760</v>
      </c>
      <c r="E10" s="3">
        <v>301920</v>
      </c>
      <c r="F10" s="3">
        <f t="shared" si="0"/>
        <v>603840</v>
      </c>
      <c r="G10" s="3">
        <f t="shared" si="1"/>
        <v>123840</v>
      </c>
      <c r="H10" s="4">
        <f t="shared" si="2"/>
        <v>0.25800000000000001</v>
      </c>
    </row>
    <row r="11" spans="1:8" ht="16" x14ac:dyDescent="0.2">
      <c r="A11" s="2" t="s">
        <v>8</v>
      </c>
      <c r="B11" s="2">
        <v>2015</v>
      </c>
      <c r="C11" s="3">
        <v>450000</v>
      </c>
      <c r="D11" s="3">
        <v>857250</v>
      </c>
      <c r="E11" s="3">
        <v>285750</v>
      </c>
      <c r="F11" s="3">
        <f t="shared" si="0"/>
        <v>571500</v>
      </c>
      <c r="G11" s="3">
        <f t="shared" si="1"/>
        <v>121500</v>
      </c>
      <c r="H11" s="4">
        <f t="shared" si="2"/>
        <v>0.27</v>
      </c>
    </row>
    <row r="12" spans="1:8" ht="16" x14ac:dyDescent="0.2">
      <c r="A12" s="2" t="s">
        <v>9</v>
      </c>
      <c r="B12" s="2">
        <v>2015</v>
      </c>
      <c r="C12" s="3">
        <v>320000</v>
      </c>
      <c r="D12" s="3">
        <v>634560</v>
      </c>
      <c r="E12" s="3">
        <v>211519.99999999997</v>
      </c>
      <c r="F12" s="3">
        <f t="shared" si="0"/>
        <v>423040</v>
      </c>
      <c r="G12" s="3">
        <f t="shared" si="1"/>
        <v>103040</v>
      </c>
      <c r="H12" s="4">
        <f t="shared" si="2"/>
        <v>0.32200000000000001</v>
      </c>
    </row>
    <row r="13" spans="1:8" ht="16" x14ac:dyDescent="0.2">
      <c r="A13" s="2" t="s">
        <v>10</v>
      </c>
      <c r="B13" s="2">
        <v>2015</v>
      </c>
      <c r="C13" s="3">
        <v>440000</v>
      </c>
      <c r="D13" s="3">
        <v>840840</v>
      </c>
      <c r="E13" s="3">
        <v>280280</v>
      </c>
      <c r="F13" s="3">
        <f t="shared" si="0"/>
        <v>560560</v>
      </c>
      <c r="G13" s="3">
        <f t="shared" si="1"/>
        <v>120560</v>
      </c>
      <c r="H13" s="4">
        <f t="shared" si="2"/>
        <v>0.27400000000000002</v>
      </c>
    </row>
    <row r="14" spans="1:8" ht="16" x14ac:dyDescent="0.2">
      <c r="A14" s="2"/>
      <c r="B14" s="2"/>
      <c r="C14" s="21"/>
      <c r="D14" s="21"/>
      <c r="E14" s="21"/>
      <c r="F14" s="21"/>
      <c r="G14" s="21"/>
      <c r="H14" s="22"/>
    </row>
    <row r="15" spans="1:8" x14ac:dyDescent="0.2">
      <c r="A15" s="19" t="s">
        <v>59</v>
      </c>
      <c r="B15" s="19">
        <v>0.45000000000000007</v>
      </c>
    </row>
    <row r="16" spans="1:8" x14ac:dyDescent="0.2">
      <c r="A16" s="19" t="s">
        <v>60</v>
      </c>
      <c r="B16" s="19">
        <v>-4.0000000000000009E-7</v>
      </c>
    </row>
    <row r="17" spans="1:4" x14ac:dyDescent="0.2">
      <c r="A17" s="19" t="s">
        <v>61</v>
      </c>
      <c r="B17" s="20">
        <v>0.2</v>
      </c>
    </row>
    <row r="18" spans="1:4" x14ac:dyDescent="0.2">
      <c r="A18" s="23"/>
      <c r="B18" s="24"/>
    </row>
    <row r="19" spans="1:4" x14ac:dyDescent="0.2">
      <c r="A19" s="25" t="s">
        <v>63</v>
      </c>
      <c r="B19" s="26">
        <f>(B17-B15)/(2*B16)</f>
        <v>312500</v>
      </c>
      <c r="D19">
        <v>625000</v>
      </c>
    </row>
    <row r="20" spans="1:4" x14ac:dyDescent="0.2">
      <c r="A20" s="25" t="s">
        <v>4</v>
      </c>
      <c r="B20" s="24">
        <f>B15+B16*B19</f>
        <v>0.32500000000000007</v>
      </c>
    </row>
    <row r="21" spans="1:4" x14ac:dyDescent="0.2">
      <c r="A21" s="25" t="s">
        <v>64</v>
      </c>
      <c r="B21" s="27">
        <f>B19*B20</f>
        <v>101562.50000000001</v>
      </c>
    </row>
    <row r="22" spans="1:4" x14ac:dyDescent="0.2">
      <c r="A22" s="25"/>
      <c r="B22" s="18"/>
    </row>
    <row r="23" spans="1:4" x14ac:dyDescent="0.2">
      <c r="A23" s="25"/>
      <c r="B23" s="18"/>
    </row>
    <row r="24" spans="1:4" x14ac:dyDescent="0.2">
      <c r="A24" s="25"/>
      <c r="B24" s="18"/>
    </row>
    <row r="25" spans="1:4" x14ac:dyDescent="0.2">
      <c r="A25" t="s">
        <v>33</v>
      </c>
    </row>
    <row r="26" spans="1:4" x14ac:dyDescent="0.2">
      <c r="A26" t="s">
        <v>34</v>
      </c>
    </row>
    <row r="27" spans="1:4" x14ac:dyDescent="0.2">
      <c r="A27" t="s">
        <v>65</v>
      </c>
    </row>
    <row r="50" spans="9:13" x14ac:dyDescent="0.2">
      <c r="I50" s="33" t="s">
        <v>62</v>
      </c>
      <c r="J50" s="33"/>
      <c r="K50" s="33"/>
      <c r="L50" s="33"/>
      <c r="M50" s="33"/>
    </row>
    <row r="51" spans="9:13" x14ac:dyDescent="0.2">
      <c r="I51" s="33"/>
      <c r="J51" s="33"/>
      <c r="K51" s="33"/>
      <c r="L51" s="33"/>
      <c r="M51" s="33"/>
    </row>
    <row r="52" spans="9:13" x14ac:dyDescent="0.2">
      <c r="I52" s="33"/>
      <c r="J52" s="33"/>
      <c r="K52" s="33"/>
      <c r="L52" s="33"/>
      <c r="M52" s="33"/>
    </row>
    <row r="53" spans="9:13" x14ac:dyDescent="0.2">
      <c r="I53" s="33"/>
      <c r="J53" s="33"/>
      <c r="K53" s="33"/>
      <c r="L53" s="33"/>
      <c r="M53" s="33"/>
    </row>
    <row r="54" spans="9:13" x14ac:dyDescent="0.2">
      <c r="I54" s="33"/>
      <c r="J54" s="33"/>
      <c r="K54" s="33"/>
      <c r="L54" s="33"/>
      <c r="M54" s="33"/>
    </row>
    <row r="55" spans="9:13" x14ac:dyDescent="0.2">
      <c r="I55" s="33"/>
      <c r="J55" s="33"/>
      <c r="K55" s="33"/>
      <c r="L55" s="33"/>
      <c r="M55" s="33"/>
    </row>
    <row r="56" spans="9:13" x14ac:dyDescent="0.2">
      <c r="I56" s="33"/>
      <c r="J56" s="33"/>
      <c r="K56" s="33"/>
      <c r="L56" s="33"/>
      <c r="M56" s="33"/>
    </row>
    <row r="57" spans="9:13" x14ac:dyDescent="0.2">
      <c r="I57" s="33"/>
      <c r="J57" s="33"/>
      <c r="K57" s="33"/>
      <c r="L57" s="33"/>
      <c r="M57" s="33"/>
    </row>
    <row r="58" spans="9:13" x14ac:dyDescent="0.2">
      <c r="I58" s="33"/>
      <c r="J58" s="33"/>
      <c r="K58" s="33"/>
      <c r="L58" s="33"/>
      <c r="M58" s="33"/>
    </row>
    <row r="59" spans="9:13" x14ac:dyDescent="0.2">
      <c r="I59" s="33"/>
      <c r="J59" s="33"/>
      <c r="K59" s="33"/>
      <c r="L59" s="33"/>
      <c r="M59" s="33"/>
    </row>
    <row r="60" spans="9:13" x14ac:dyDescent="0.2">
      <c r="I60" s="33"/>
      <c r="J60" s="33"/>
      <c r="K60" s="33"/>
      <c r="L60" s="33"/>
      <c r="M60" s="33"/>
    </row>
    <row r="61" spans="9:13" x14ac:dyDescent="0.2">
      <c r="I61" s="33"/>
      <c r="J61" s="33"/>
      <c r="K61" s="33"/>
      <c r="L61" s="33"/>
      <c r="M61" s="33"/>
    </row>
    <row r="62" spans="9:13" x14ac:dyDescent="0.2">
      <c r="I62" s="33"/>
      <c r="J62" s="33"/>
      <c r="K62" s="33"/>
      <c r="L62" s="33"/>
      <c r="M62" s="33"/>
    </row>
    <row r="63" spans="9:13" x14ac:dyDescent="0.2">
      <c r="I63" s="33"/>
      <c r="J63" s="33"/>
      <c r="K63" s="33"/>
      <c r="L63" s="33"/>
      <c r="M63" s="33"/>
    </row>
  </sheetData>
  <sortState xmlns:xlrd2="http://schemas.microsoft.com/office/spreadsheetml/2017/richdata2" ref="B29:R40">
    <sortCondition ref="B29:B40"/>
  </sortState>
  <mergeCells count="1">
    <mergeCell ref="I50:M6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87727-8C97-7C45-B73F-05DE9343B4F3}">
  <dimension ref="A1:I18"/>
  <sheetViews>
    <sheetView workbookViewId="0">
      <selection activeCell="A17" sqref="A17:B18"/>
    </sheetView>
  </sheetViews>
  <sheetFormatPr baseColWidth="10" defaultRowHeight="15" x14ac:dyDescent="0.2"/>
  <sheetData>
    <row r="1" spans="1:9" x14ac:dyDescent="0.2">
      <c r="A1" t="s">
        <v>35</v>
      </c>
    </row>
    <row r="2" spans="1:9" ht="16" thickBot="1" x14ac:dyDescent="0.25"/>
    <row r="3" spans="1:9" x14ac:dyDescent="0.2">
      <c r="A3" s="17" t="s">
        <v>36</v>
      </c>
      <c r="B3" s="17"/>
    </row>
    <row r="4" spans="1:9" x14ac:dyDescent="0.2">
      <c r="A4" s="14" t="s">
        <v>37</v>
      </c>
      <c r="B4" s="14">
        <v>1</v>
      </c>
    </row>
    <row r="5" spans="1:9" x14ac:dyDescent="0.2">
      <c r="A5" s="14" t="s">
        <v>38</v>
      </c>
      <c r="B5" s="14">
        <v>1</v>
      </c>
    </row>
    <row r="6" spans="1:9" x14ac:dyDescent="0.2">
      <c r="A6" s="14" t="s">
        <v>39</v>
      </c>
      <c r="B6" s="14">
        <v>1</v>
      </c>
    </row>
    <row r="7" spans="1:9" x14ac:dyDescent="0.2">
      <c r="A7" s="14" t="s">
        <v>40</v>
      </c>
      <c r="B7" s="14">
        <v>1.5013127216008953E-17</v>
      </c>
    </row>
    <row r="8" spans="1:9" ht="16" thickBot="1" x14ac:dyDescent="0.25">
      <c r="A8" s="15" t="s">
        <v>41</v>
      </c>
      <c r="B8" s="15">
        <v>12</v>
      </c>
    </row>
    <row r="10" spans="1:9" ht="16" thickBot="1" x14ac:dyDescent="0.25">
      <c r="A10" t="s">
        <v>42</v>
      </c>
    </row>
    <row r="11" spans="1:9" x14ac:dyDescent="0.2">
      <c r="A11" s="16"/>
      <c r="B11" s="16" t="s">
        <v>47</v>
      </c>
      <c r="C11" s="16" t="s">
        <v>48</v>
      </c>
      <c r="D11" s="16" t="s">
        <v>49</v>
      </c>
      <c r="E11" s="16" t="s">
        <v>50</v>
      </c>
      <c r="F11" s="16" t="s">
        <v>51</v>
      </c>
    </row>
    <row r="12" spans="1:9" x14ac:dyDescent="0.2">
      <c r="A12" s="14" t="s">
        <v>43</v>
      </c>
      <c r="B12" s="14">
        <v>1</v>
      </c>
      <c r="C12" s="14">
        <v>8.8319999999999996E-3</v>
      </c>
      <c r="D12" s="14">
        <v>8.8319999999999996E-3</v>
      </c>
      <c r="E12" s="14">
        <v>3.9184718487224218E+31</v>
      </c>
      <c r="F12" s="14">
        <v>2.6638939343447401E-154</v>
      </c>
    </row>
    <row r="13" spans="1:9" x14ac:dyDescent="0.2">
      <c r="A13" s="14" t="s">
        <v>44</v>
      </c>
      <c r="B13" s="14">
        <v>10</v>
      </c>
      <c r="C13" s="14">
        <v>2.253939888040687E-33</v>
      </c>
      <c r="D13" s="14">
        <v>2.2539398880406871E-34</v>
      </c>
      <c r="E13" s="14"/>
      <c r="F13" s="14"/>
    </row>
    <row r="14" spans="1:9" ht="16" thickBot="1" x14ac:dyDescent="0.25">
      <c r="A14" s="15" t="s">
        <v>45</v>
      </c>
      <c r="B14" s="15">
        <v>11</v>
      </c>
      <c r="C14" s="15">
        <v>8.8319999999999996E-3</v>
      </c>
      <c r="D14" s="15"/>
      <c r="E14" s="15"/>
      <c r="F14" s="15"/>
    </row>
    <row r="15" spans="1:9" ht="16" thickBot="1" x14ac:dyDescent="0.25"/>
    <row r="16" spans="1:9" x14ac:dyDescent="0.2">
      <c r="A16" s="16"/>
      <c r="B16" s="16" t="s">
        <v>52</v>
      </c>
      <c r="C16" s="16" t="s">
        <v>40</v>
      </c>
      <c r="D16" s="16" t="s">
        <v>53</v>
      </c>
      <c r="E16" s="16" t="s">
        <v>54</v>
      </c>
      <c r="F16" s="16" t="s">
        <v>55</v>
      </c>
      <c r="G16" s="16" t="s">
        <v>56</v>
      </c>
      <c r="H16" s="16" t="s">
        <v>57</v>
      </c>
      <c r="I16" s="16" t="s">
        <v>58</v>
      </c>
    </row>
    <row r="17" spans="1:9" x14ac:dyDescent="0.2">
      <c r="A17" s="14" t="s">
        <v>46</v>
      </c>
      <c r="B17" s="14">
        <v>0.45000000000000007</v>
      </c>
      <c r="C17" s="14">
        <v>2.5295083888810985E-17</v>
      </c>
      <c r="D17" s="14">
        <v>1.7790018091185412E+16</v>
      </c>
      <c r="E17" s="14">
        <v>7.750624321673404E-159</v>
      </c>
      <c r="F17" s="14">
        <v>0.45</v>
      </c>
      <c r="G17" s="14">
        <v>0.45000000000000012</v>
      </c>
      <c r="H17" s="14">
        <v>0.45</v>
      </c>
      <c r="I17" s="14">
        <v>0.45000000000000012</v>
      </c>
    </row>
    <row r="18" spans="1:9" ht="16" thickBot="1" x14ac:dyDescent="0.25">
      <c r="A18" s="15" t="s">
        <v>0</v>
      </c>
      <c r="B18" s="15">
        <v>-4.0000000000000009E-7</v>
      </c>
      <c r="C18" s="15">
        <v>6.3900112948697659E-23</v>
      </c>
      <c r="D18" s="15">
        <v>-6259769842991372</v>
      </c>
      <c r="E18" s="15">
        <v>2.6638939343447401E-154</v>
      </c>
      <c r="F18" s="15">
        <v>-4.0000000000000025E-7</v>
      </c>
      <c r="G18" s="15">
        <v>-3.9999999999999993E-7</v>
      </c>
      <c r="H18" s="15">
        <v>-4.0000000000000025E-7</v>
      </c>
      <c r="I18" s="15">
        <v>-3.9999999999999993E-7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Part A</vt:lpstr>
      <vt:lpstr>Part B data</vt:lpstr>
      <vt:lpstr>Regression</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Satheesh Seenivasan</dc:creator>
  <cp:lastModifiedBy>Pooja Sivakumar</cp:lastModifiedBy>
  <dcterms:created xsi:type="dcterms:W3CDTF">2012-10-07T00:46:16Z</dcterms:created>
  <dcterms:modified xsi:type="dcterms:W3CDTF">2020-10-23T05:55:32Z</dcterms:modified>
</cp:coreProperties>
</file>