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_88/Desktop/School/2019/VCE Physics /Electricity/"/>
    </mc:Choice>
  </mc:AlternateContent>
  <xr:revisionPtr revIDLastSave="0" documentId="13_ncr:1_{B035719B-BF91-8347-B36D-DF3C1613804A}" xr6:coauthVersionLast="44" xr6:coauthVersionMax="44" xr10:uidLastSave="{00000000-0000-0000-0000-000000000000}"/>
  <bookViews>
    <workbookView xWindow="0" yWindow="0" windowWidth="28800" windowHeight="18000" xr2:uid="{8388B3B9-0DB7-EA47-9130-A0C636A81D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76" i="1" l="1"/>
  <c r="R76" i="1"/>
  <c r="S76" i="1"/>
  <c r="T76" i="1"/>
  <c r="U76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B76" i="1"/>
  <c r="N75" i="1"/>
  <c r="O75" i="1"/>
  <c r="P75" i="1"/>
  <c r="Q75" i="1"/>
  <c r="R75" i="1"/>
  <c r="S75" i="1"/>
  <c r="T75" i="1"/>
  <c r="U75" i="1"/>
  <c r="G75" i="1"/>
  <c r="H75" i="1"/>
  <c r="I75" i="1"/>
  <c r="J75" i="1"/>
  <c r="K75" i="1"/>
  <c r="L75" i="1"/>
  <c r="M75" i="1"/>
  <c r="C75" i="1"/>
  <c r="D75" i="1"/>
  <c r="E75" i="1"/>
  <c r="F75" i="1"/>
  <c r="B75" i="1"/>
  <c r="I22" i="1"/>
  <c r="I23" i="1"/>
  <c r="I24" i="1"/>
  <c r="I25" i="1"/>
  <c r="I21" i="1"/>
  <c r="H25" i="1"/>
  <c r="H24" i="1"/>
  <c r="H23" i="1"/>
  <c r="H22" i="1"/>
  <c r="G25" i="1"/>
  <c r="G24" i="1"/>
  <c r="G23" i="1"/>
  <c r="G22" i="1"/>
  <c r="H21" i="1"/>
  <c r="G21" i="1"/>
  <c r="E22" i="1"/>
  <c r="E23" i="1"/>
  <c r="E21" i="1"/>
  <c r="C4" i="1" l="1"/>
  <c r="C5" i="1"/>
  <c r="C6" i="1"/>
  <c r="C7" i="1"/>
  <c r="C8" i="1"/>
  <c r="C3" i="1"/>
</calcChain>
</file>

<file path=xl/sharedStrings.xml><?xml version="1.0" encoding="utf-8"?>
<sst xmlns="http://schemas.openxmlformats.org/spreadsheetml/2006/main" count="39" uniqueCount="26">
  <si>
    <t>Voltage (V)</t>
  </si>
  <si>
    <t>Current (A)</t>
  </si>
  <si>
    <t>Predicted Resistance</t>
  </si>
  <si>
    <t>Actual Resistance</t>
  </si>
  <si>
    <t>47 Ohms</t>
  </si>
  <si>
    <t>Experimental Resistance</t>
  </si>
  <si>
    <t>46.5 Ohms</t>
  </si>
  <si>
    <t>Nominal EMF (V)</t>
  </si>
  <si>
    <t>Current (mA)</t>
  </si>
  <si>
    <t>Current (predicted - Series)</t>
  </si>
  <si>
    <t>Voltage (predicted - Series)</t>
  </si>
  <si>
    <t>Current (actual - series)</t>
  </si>
  <si>
    <t>Voltage (actual - series)</t>
  </si>
  <si>
    <t>Current (predicted - parallel)</t>
  </si>
  <si>
    <t>Voltage (predicted - parallel)</t>
  </si>
  <si>
    <t>Voltage (actual - parallel)</t>
  </si>
  <si>
    <t>Current (actual - parallel)</t>
  </si>
  <si>
    <t>cd</t>
  </si>
  <si>
    <t>ab</t>
  </si>
  <si>
    <t>bc</t>
  </si>
  <si>
    <t>de</t>
  </si>
  <si>
    <t>ef</t>
  </si>
  <si>
    <t>fg</t>
  </si>
  <si>
    <t>gh</t>
  </si>
  <si>
    <t>Area in Circuit</t>
  </si>
  <si>
    <t>Voltage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</si>
</sst>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5" x14ac:knownFonts="1"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2" fontId="2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Experiment #2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Voltage (V)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7.3755030621172349E-2"/>
                  <c:y val="-1.652814231554388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Sheet1!$A$3:$A$8</c:f>
              <c:numCache>
                <c:formatCode>General</c:formatCode>
                <c:ptCount val="6"/>
                <c:pt idx="0">
                  <c:v>4.4999999999999998E-2</c:v>
                </c:pt>
                <c:pt idx="1">
                  <c:v>8.3000000000000004E-2</c:v>
                </c:pt>
                <c:pt idx="2">
                  <c:v>0.121</c:v>
                </c:pt>
                <c:pt idx="3">
                  <c:v>0.16500000000000001</c:v>
                </c:pt>
                <c:pt idx="4">
                  <c:v>0.20599999999999999</c:v>
                </c:pt>
                <c:pt idx="5">
                  <c:v>0.251</c:v>
                </c:pt>
              </c:numCache>
            </c:numRef>
          </c:xVal>
          <c:yVal>
            <c:numRef>
              <c:f>Sheet1!$B$3:$B$8</c:f>
              <c:numCache>
                <c:formatCode>0.00</c:formatCode>
                <c:ptCount val="6"/>
                <c:pt idx="0">
                  <c:v>2.14</c:v>
                </c:pt>
                <c:pt idx="1">
                  <c:v>3.88</c:v>
                </c:pt>
                <c:pt idx="2">
                  <c:v>5.63</c:v>
                </c:pt>
                <c:pt idx="3">
                  <c:v>7.65</c:v>
                </c:pt>
                <c:pt idx="4">
                  <c:v>9.56</c:v>
                </c:pt>
                <c:pt idx="5">
                  <c:v>11.7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42D-3744-9A9A-B9909ABA8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5869776"/>
        <c:axId val="1043938704"/>
      </c:scatterChart>
      <c:valAx>
        <c:axId val="985869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Current (Amperes)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3938704"/>
        <c:crosses val="autoZero"/>
        <c:crossBetween val="midCat"/>
      </c:valAx>
      <c:valAx>
        <c:axId val="104393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Voltage (Volts)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5869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Sheet1!$B$53</c:f>
              <c:strCache>
                <c:ptCount val="1"/>
                <c:pt idx="0">
                  <c:v>Voltage (V)</c:v>
                </c:pt>
              </c:strCache>
            </c:strRef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trendline>
            <c:spPr>
              <a:ln w="25400" cap="rnd">
                <a:solidFill>
                  <a:schemeClr val="accent1">
                    <a:alpha val="50000"/>
                  </a:schemeClr>
                </a:solidFill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3.5263145765315917E-2"/>
                  <c:y val="-0.27873754911070897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lt1">
                            <a:lumMod val="7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0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Sheet1!$B$54:$B$59</c:f>
              <c:numCache>
                <c:formatCode>General</c:formatCode>
                <c:ptCount val="6"/>
                <c:pt idx="0">
                  <c:v>2.0339999999999998</c:v>
                </c:pt>
                <c:pt idx="1">
                  <c:v>3.7989999999999999</c:v>
                </c:pt>
                <c:pt idx="2">
                  <c:v>5.55</c:v>
                </c:pt>
                <c:pt idx="3">
                  <c:v>7.54</c:v>
                </c:pt>
                <c:pt idx="4">
                  <c:v>9.57</c:v>
                </c:pt>
                <c:pt idx="5">
                  <c:v>11.55</c:v>
                </c:pt>
              </c:numCache>
            </c:numRef>
          </c:xVal>
          <c:yVal>
            <c:numRef>
              <c:f>Sheet1!$A$54:$A$59</c:f>
              <c:numCache>
                <c:formatCode>General</c:formatCode>
                <c:ptCount val="6"/>
                <c:pt idx="0">
                  <c:v>0.159</c:v>
                </c:pt>
                <c:pt idx="1">
                  <c:v>0.22900000000000001</c:v>
                </c:pt>
                <c:pt idx="2">
                  <c:v>0.28599999999999998</c:v>
                </c:pt>
                <c:pt idx="3">
                  <c:v>0.34100000000000003</c:v>
                </c:pt>
                <c:pt idx="4">
                  <c:v>0.39</c:v>
                </c:pt>
                <c:pt idx="5">
                  <c:v>0.434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6B-E54C-8AFB-5DEEFA01F5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5453296"/>
        <c:axId val="1945454416"/>
      </c:scatterChart>
      <c:valAx>
        <c:axId val="1945453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5454416"/>
        <c:crosses val="autoZero"/>
        <c:crossBetween val="midCat"/>
      </c:valAx>
      <c:valAx>
        <c:axId val="194545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54532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100 Ohms Resistor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trendline>
            <c:spPr>
              <a:ln w="25400" cap="rnd">
                <a:solidFill>
                  <a:schemeClr val="accent1">
                    <a:alpha val="50000"/>
                  </a:schemeClr>
                </a:solidFill>
              </a:ln>
              <a:effectLst/>
            </c:spPr>
            <c:trendlineType val="linear"/>
            <c:intercept val="0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Sheet1!$A$21:$A$23</c:f>
              <c:numCache>
                <c:formatCode>0.000</c:formatCode>
                <c:ptCount val="3"/>
                <c:pt idx="0">
                  <c:v>3.7990000000000003E-2</c:v>
                </c:pt>
                <c:pt idx="1">
                  <c:v>5.57E-2</c:v>
                </c:pt>
                <c:pt idx="2">
                  <c:v>7.5300000000000006E-2</c:v>
                </c:pt>
              </c:numCache>
            </c:numRef>
          </c:xVal>
          <c:yVal>
            <c:numRef>
              <c:f>Sheet1!$B$21:$B$23</c:f>
              <c:numCache>
                <c:formatCode>0.00</c:formatCode>
                <c:ptCount val="3"/>
                <c:pt idx="0">
                  <c:v>3.8</c:v>
                </c:pt>
                <c:pt idx="1">
                  <c:v>5.59</c:v>
                </c:pt>
                <c:pt idx="2">
                  <c:v>7.56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439-3C4C-A7F0-B67C5F6F49D9}"/>
            </c:ext>
          </c:extLst>
        </c:ser>
        <c:ser>
          <c:idx val="1"/>
          <c:order val="1"/>
          <c:tx>
            <c:v>180 Ohms Resistor</c:v>
          </c:tx>
          <c:spPr>
            <a:ln w="25400" cap="rnd">
              <a:noFill/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2">
                    <a:satMod val="175000"/>
                    <a:alpha val="25000"/>
                  </a:schemeClr>
                </a:glow>
              </a:effectLst>
            </c:spPr>
          </c:marker>
          <c:trendline>
            <c:spPr>
              <a:ln w="25400" cap="rnd">
                <a:solidFill>
                  <a:schemeClr val="accent2">
                    <a:alpha val="50000"/>
                  </a:schemeClr>
                </a:solidFill>
              </a:ln>
              <a:effectLst/>
            </c:spPr>
            <c:trendlineType val="linear"/>
            <c:intercept val="0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Sheet1!$C$21:$C$23</c:f>
              <c:numCache>
                <c:formatCode>0.000</c:formatCode>
                <c:ptCount val="3"/>
                <c:pt idx="0">
                  <c:v>2.164E-2</c:v>
                </c:pt>
                <c:pt idx="1">
                  <c:v>3.1640000000000001E-2</c:v>
                </c:pt>
                <c:pt idx="2">
                  <c:v>4.2599999999999999E-2</c:v>
                </c:pt>
              </c:numCache>
            </c:numRef>
          </c:xVal>
          <c:yVal>
            <c:numRef>
              <c:f>Sheet1!$D$21:$D$23</c:f>
              <c:numCache>
                <c:formatCode>0.00</c:formatCode>
                <c:ptCount val="3"/>
                <c:pt idx="0">
                  <c:v>3.89</c:v>
                </c:pt>
                <c:pt idx="1">
                  <c:v>5.69</c:v>
                </c:pt>
                <c:pt idx="2">
                  <c:v>7.71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439-3C4C-A7F0-B67C5F6F49D9}"/>
            </c:ext>
          </c:extLst>
        </c:ser>
        <c:ser>
          <c:idx val="2"/>
          <c:order val="2"/>
          <c:tx>
            <c:v>Predicted  - Series</c:v>
          </c:tx>
          <c:spPr>
            <a:ln w="25400" cap="rnd">
              <a:noFill/>
            </a:ln>
            <a:effectLst>
              <a:glow rad="139700">
                <a:schemeClr val="accent3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3">
                    <a:satMod val="175000"/>
                    <a:alpha val="25000"/>
                  </a:schemeClr>
                </a:glow>
              </a:effectLst>
            </c:spPr>
          </c:marker>
          <c:trendline>
            <c:spPr>
              <a:ln w="25400" cap="rnd">
                <a:solidFill>
                  <a:schemeClr val="accent3">
                    <a:alpha val="50000"/>
                  </a:schemeClr>
                </a:solidFill>
              </a:ln>
              <a:effectLst/>
            </c:spPr>
            <c:trendlineType val="linear"/>
            <c:intercept val="0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Sheet1!$E$21:$E$23</c:f>
              <c:numCache>
                <c:formatCode>General</c:formatCode>
                <c:ptCount val="3"/>
                <c:pt idx="0">
                  <c:v>1.4285714285714285E-2</c:v>
                </c:pt>
                <c:pt idx="1">
                  <c:v>2.1428571428571429E-2</c:v>
                </c:pt>
                <c:pt idx="2">
                  <c:v>2.8571428571428571E-2</c:v>
                </c:pt>
              </c:numCache>
            </c:numRef>
          </c:xVal>
          <c:yVal>
            <c:numRef>
              <c:f>Sheet1!$F$21:$F$23</c:f>
              <c:numCache>
                <c:formatCode>General</c:formatCode>
                <c:ptCount val="3"/>
                <c:pt idx="0">
                  <c:v>4</c:v>
                </c:pt>
                <c:pt idx="1">
                  <c:v>6</c:v>
                </c:pt>
                <c:pt idx="2">
                  <c:v>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439-3C4C-A7F0-B67C5F6F49D9}"/>
            </c:ext>
          </c:extLst>
        </c:ser>
        <c:ser>
          <c:idx val="3"/>
          <c:order val="3"/>
          <c:tx>
            <c:v>Actual - Series</c:v>
          </c:tx>
          <c:spPr>
            <a:ln w="25400" cap="rnd">
              <a:noFill/>
            </a:ln>
            <a:effectLst>
              <a:glow rad="139700">
                <a:schemeClr val="accent4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4">
                    <a:satMod val="175000"/>
                    <a:alpha val="25000"/>
                  </a:schemeClr>
                </a:glow>
              </a:effectLst>
            </c:spPr>
          </c:marker>
          <c:trendline>
            <c:spPr>
              <a:ln w="25400" cap="rnd">
                <a:solidFill>
                  <a:schemeClr val="accent4">
                    <a:alpha val="50000"/>
                  </a:schemeClr>
                </a:solidFill>
              </a:ln>
              <a:effectLst/>
            </c:spPr>
            <c:trendlineType val="linear"/>
            <c:intercept val="0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Sheet1!$G$21:$G$25</c:f>
              <c:numCache>
                <c:formatCode>General</c:formatCode>
                <c:ptCount val="5"/>
                <c:pt idx="0">
                  <c:v>1.4025000000000001E-2</c:v>
                </c:pt>
                <c:pt idx="1">
                  <c:v>2.035E-2</c:v>
                </c:pt>
                <c:pt idx="2">
                  <c:v>2.743E-2</c:v>
                </c:pt>
                <c:pt idx="3">
                  <c:v>3.4665000000000008E-2</c:v>
                </c:pt>
                <c:pt idx="4">
                  <c:v>4.1849999999999991E-2</c:v>
                </c:pt>
              </c:numCache>
            </c:numRef>
          </c:xVal>
          <c:yVal>
            <c:numRef>
              <c:f>Sheet1!$H$21:$H$25</c:f>
              <c:numCache>
                <c:formatCode>General</c:formatCode>
                <c:ptCount val="5"/>
                <c:pt idx="0">
                  <c:v>3.944</c:v>
                </c:pt>
                <c:pt idx="1">
                  <c:v>5.7190000000000003</c:v>
                </c:pt>
                <c:pt idx="2">
                  <c:v>7.6940000000000008</c:v>
                </c:pt>
                <c:pt idx="3">
                  <c:v>9.7220000000000013</c:v>
                </c:pt>
                <c:pt idx="4">
                  <c:v>11.77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439-3C4C-A7F0-B67C5F6F49D9}"/>
            </c:ext>
          </c:extLst>
        </c:ser>
        <c:ser>
          <c:idx val="4"/>
          <c:order val="4"/>
          <c:tx>
            <c:v>Predicted - Parallel</c:v>
          </c:tx>
          <c:spPr>
            <a:ln w="25400" cap="rnd">
              <a:noFill/>
            </a:ln>
            <a:effectLst>
              <a:glow rad="139700">
                <a:schemeClr val="accent5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5">
                    <a:satMod val="175000"/>
                    <a:alpha val="25000"/>
                  </a:schemeClr>
                </a:glow>
              </a:effectLst>
            </c:spPr>
          </c:marker>
          <c:trendline>
            <c:spPr>
              <a:ln w="25400" cap="rnd">
                <a:solidFill>
                  <a:schemeClr val="accent5">
                    <a:alpha val="50000"/>
                  </a:schemeClr>
                </a:solidFill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3.6917984154159651E-2"/>
                  <c:y val="8.962945194764561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Sheet1!$I$21:$I$25</c:f>
              <c:numCache>
                <c:formatCode>General</c:formatCode>
                <c:ptCount val="5"/>
                <c:pt idx="0">
                  <c:v>6.2222222222222213E-2</c:v>
                </c:pt>
                <c:pt idx="1">
                  <c:v>9.3333333333333324E-2</c:v>
                </c:pt>
                <c:pt idx="2">
                  <c:v>0.12444444444444443</c:v>
                </c:pt>
                <c:pt idx="3">
                  <c:v>0.15555555555555553</c:v>
                </c:pt>
                <c:pt idx="4">
                  <c:v>0.18666666666666665</c:v>
                </c:pt>
              </c:numCache>
            </c:numRef>
          </c:xVal>
          <c:yVal>
            <c:numRef>
              <c:f>Sheet1!$J$21:$J$25</c:f>
              <c:numCache>
                <c:formatCode>General</c:formatCode>
                <c:ptCount val="5"/>
                <c:pt idx="0">
                  <c:v>4</c:v>
                </c:pt>
                <c:pt idx="1">
                  <c:v>6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8439-3C4C-A7F0-B67C5F6F49D9}"/>
            </c:ext>
          </c:extLst>
        </c:ser>
        <c:ser>
          <c:idx val="5"/>
          <c:order val="5"/>
          <c:tx>
            <c:v>Actual - Parallel</c:v>
          </c:tx>
          <c:spPr>
            <a:ln w="25400" cap="rnd">
              <a:noFill/>
            </a:ln>
            <a:effectLst>
              <a:glow rad="139700">
                <a:schemeClr val="accent6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6">
                    <a:satMod val="175000"/>
                    <a:alpha val="25000"/>
                  </a:schemeClr>
                </a:glow>
              </a:effectLst>
            </c:spPr>
          </c:marker>
          <c:trendline>
            <c:spPr>
              <a:ln w="25400" cap="rnd">
                <a:solidFill>
                  <a:schemeClr val="accent6">
                    <a:alpha val="50000"/>
                  </a:schemeClr>
                </a:solidFill>
              </a:ln>
              <a:effectLst/>
            </c:spPr>
            <c:trendlineType val="linear"/>
            <c:intercept val="0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lt1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Sheet1!$K$21:$K$25</c:f>
              <c:numCache>
                <c:formatCode>General</c:formatCode>
                <c:ptCount val="5"/>
                <c:pt idx="0">
                  <c:v>5.8799999999999998E-2</c:v>
                </c:pt>
                <c:pt idx="1">
                  <c:v>8.5199999999999998E-2</c:v>
                </c:pt>
                <c:pt idx="2">
                  <c:v>0.1158</c:v>
                </c:pt>
                <c:pt idx="3">
                  <c:v>0.14530000000000001</c:v>
                </c:pt>
                <c:pt idx="4">
                  <c:v>0.17630000000000001</c:v>
                </c:pt>
              </c:numCache>
            </c:numRef>
          </c:xVal>
          <c:yVal>
            <c:numRef>
              <c:f>Sheet1!$L$21:$L$25</c:f>
              <c:numCache>
                <c:formatCode>General</c:formatCode>
                <c:ptCount val="5"/>
                <c:pt idx="0">
                  <c:v>3.91</c:v>
                </c:pt>
                <c:pt idx="1">
                  <c:v>5.57</c:v>
                </c:pt>
                <c:pt idx="2">
                  <c:v>7.71</c:v>
                </c:pt>
                <c:pt idx="3">
                  <c:v>9.7200000000000006</c:v>
                </c:pt>
                <c:pt idx="4">
                  <c:v>11.76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8439-3C4C-A7F0-B67C5F6F49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68739632"/>
        <c:axId val="1868741264"/>
      </c:scatterChart>
      <c:valAx>
        <c:axId val="1868739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8741264"/>
        <c:crosses val="autoZero"/>
        <c:crossBetween val="midCat"/>
      </c:valAx>
      <c:valAx>
        <c:axId val="1868741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87396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87374369243615E-2"/>
          <c:y val="5.2176306585370334E-2"/>
          <c:w val="0.95387129336911847"/>
          <c:h val="0.91036797489409738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Sheet1!$A$73</c:f>
              <c:strCache>
                <c:ptCount val="1"/>
                <c:pt idx="0">
                  <c:v>Current (mA)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6"/>
            <c:spPr>
              <a:solidFill>
                <a:schemeClr val="accent1"/>
              </a:solidFill>
              <a:ln w="22225">
                <a:solidFill>
                  <a:schemeClr val="lt1"/>
                </a:solidFill>
                <a:round/>
              </a:ln>
              <a:effectLst/>
            </c:spPr>
          </c:marker>
          <c:xVal>
            <c:numRef>
              <c:f>Sheet1!$B$72:$U$72</c:f>
              <c:numCache>
                <c:formatCode>General</c:formatCode>
                <c:ptCount val="20"/>
                <c:pt idx="0">
                  <c:v>0.95</c:v>
                </c:pt>
                <c:pt idx="1">
                  <c:v>1</c:v>
                </c:pt>
                <c:pt idx="2">
                  <c:v>1.05</c:v>
                </c:pt>
                <c:pt idx="3">
                  <c:v>1.1000000000000001</c:v>
                </c:pt>
                <c:pt idx="4">
                  <c:v>1.1499999999999999</c:v>
                </c:pt>
                <c:pt idx="5">
                  <c:v>1.2</c:v>
                </c:pt>
                <c:pt idx="6">
                  <c:v>1.25</c:v>
                </c:pt>
                <c:pt idx="7">
                  <c:v>1.3</c:v>
                </c:pt>
                <c:pt idx="8">
                  <c:v>1.35</c:v>
                </c:pt>
                <c:pt idx="9">
                  <c:v>1.4</c:v>
                </c:pt>
                <c:pt idx="10">
                  <c:v>1.45</c:v>
                </c:pt>
                <c:pt idx="11">
                  <c:v>1.5</c:v>
                </c:pt>
                <c:pt idx="12">
                  <c:v>1.55</c:v>
                </c:pt>
                <c:pt idx="13">
                  <c:v>1.6</c:v>
                </c:pt>
                <c:pt idx="14">
                  <c:v>1.65</c:v>
                </c:pt>
                <c:pt idx="15">
                  <c:v>1.7</c:v>
                </c:pt>
                <c:pt idx="16">
                  <c:v>1.75</c:v>
                </c:pt>
                <c:pt idx="17">
                  <c:v>1.8</c:v>
                </c:pt>
                <c:pt idx="18">
                  <c:v>1.85</c:v>
                </c:pt>
                <c:pt idx="19">
                  <c:v>1.9</c:v>
                </c:pt>
              </c:numCache>
            </c:numRef>
          </c:xVal>
          <c:yVal>
            <c:numRef>
              <c:f>Sheet1!$B$73:$U$73</c:f>
              <c:numCache>
                <c:formatCode>General</c:formatCode>
                <c:ptCount val="20"/>
                <c:pt idx="0">
                  <c:v>0.01</c:v>
                </c:pt>
                <c:pt idx="1">
                  <c:v>0.1</c:v>
                </c:pt>
                <c:pt idx="2">
                  <c:v>0.4</c:v>
                </c:pt>
                <c:pt idx="3">
                  <c:v>0.94</c:v>
                </c:pt>
                <c:pt idx="4">
                  <c:v>1.71</c:v>
                </c:pt>
                <c:pt idx="5">
                  <c:v>2.5299999999999998</c:v>
                </c:pt>
                <c:pt idx="6">
                  <c:v>3.55</c:v>
                </c:pt>
                <c:pt idx="7">
                  <c:v>4.6500000000000004</c:v>
                </c:pt>
                <c:pt idx="8">
                  <c:v>5.82</c:v>
                </c:pt>
                <c:pt idx="9">
                  <c:v>6.86</c:v>
                </c:pt>
                <c:pt idx="10">
                  <c:v>8.2799999999999994</c:v>
                </c:pt>
                <c:pt idx="11">
                  <c:v>9.7799999999999994</c:v>
                </c:pt>
                <c:pt idx="12">
                  <c:v>11.05</c:v>
                </c:pt>
                <c:pt idx="13">
                  <c:v>12.42</c:v>
                </c:pt>
                <c:pt idx="14">
                  <c:v>13.92</c:v>
                </c:pt>
                <c:pt idx="15">
                  <c:v>15.36</c:v>
                </c:pt>
                <c:pt idx="16">
                  <c:v>16.850000000000001</c:v>
                </c:pt>
                <c:pt idx="17">
                  <c:v>18.29</c:v>
                </c:pt>
                <c:pt idx="18">
                  <c:v>19.920000000000002</c:v>
                </c:pt>
                <c:pt idx="19">
                  <c:v>21.45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40E-8E45-9089-24CE2A0E622B}"/>
            </c:ext>
          </c:extLst>
        </c:ser>
        <c:ser>
          <c:idx val="1"/>
          <c:order val="1"/>
          <c:tx>
            <c:v>Negative</c:v>
          </c:tx>
          <c:spPr>
            <a:ln w="25400" cap="rnd">
              <a:noFill/>
              <a:round/>
            </a:ln>
            <a:effectLst>
              <a:outerShdw dist="25400" dir="2700000" algn="tl" rotWithShape="0">
                <a:schemeClr val="accent2"/>
              </a:outerShdw>
            </a:effectLst>
          </c:spPr>
          <c:marker>
            <c:symbol val="circle"/>
            <c:size val="6"/>
            <c:spPr>
              <a:solidFill>
                <a:schemeClr val="accent2"/>
              </a:solidFill>
              <a:ln w="22225">
                <a:solidFill>
                  <a:schemeClr val="lt1"/>
                </a:solidFill>
                <a:round/>
              </a:ln>
              <a:effectLst/>
            </c:spPr>
          </c:marker>
          <c:xVal>
            <c:numRef>
              <c:f>Sheet1!$B$75:$U$75</c:f>
              <c:numCache>
                <c:formatCode>General</c:formatCode>
                <c:ptCount val="20"/>
                <c:pt idx="0">
                  <c:v>-0.95</c:v>
                </c:pt>
                <c:pt idx="1">
                  <c:v>-1</c:v>
                </c:pt>
                <c:pt idx="2">
                  <c:v>-1.05</c:v>
                </c:pt>
                <c:pt idx="3">
                  <c:v>-1.1000000000000001</c:v>
                </c:pt>
                <c:pt idx="4">
                  <c:v>-1.1499999999999999</c:v>
                </c:pt>
                <c:pt idx="5">
                  <c:v>-1.2</c:v>
                </c:pt>
                <c:pt idx="6">
                  <c:v>-1.25</c:v>
                </c:pt>
                <c:pt idx="7">
                  <c:v>-1.3</c:v>
                </c:pt>
                <c:pt idx="8">
                  <c:v>-1.35</c:v>
                </c:pt>
                <c:pt idx="9">
                  <c:v>-1.4</c:v>
                </c:pt>
                <c:pt idx="10">
                  <c:v>-1.45</c:v>
                </c:pt>
                <c:pt idx="11">
                  <c:v>-1.5</c:v>
                </c:pt>
                <c:pt idx="12">
                  <c:v>-1.55</c:v>
                </c:pt>
                <c:pt idx="13">
                  <c:v>-1.6</c:v>
                </c:pt>
                <c:pt idx="14">
                  <c:v>-1.65</c:v>
                </c:pt>
                <c:pt idx="15">
                  <c:v>-1.7</c:v>
                </c:pt>
                <c:pt idx="16">
                  <c:v>-1.75</c:v>
                </c:pt>
                <c:pt idx="17">
                  <c:v>-1.8</c:v>
                </c:pt>
                <c:pt idx="18">
                  <c:v>-1.85</c:v>
                </c:pt>
                <c:pt idx="19">
                  <c:v>-1.9</c:v>
                </c:pt>
              </c:numCache>
            </c:numRef>
          </c:xVal>
          <c:yVal>
            <c:numRef>
              <c:f>Sheet1!$B$76:$U$76</c:f>
              <c:numCache>
                <c:formatCode>General</c:formatCode>
                <c:ptCount val="20"/>
                <c:pt idx="0">
                  <c:v>-0.01</c:v>
                </c:pt>
                <c:pt idx="1">
                  <c:v>-0.1</c:v>
                </c:pt>
                <c:pt idx="2">
                  <c:v>-0.4</c:v>
                </c:pt>
                <c:pt idx="3">
                  <c:v>-0.94</c:v>
                </c:pt>
                <c:pt idx="4">
                  <c:v>-1.71</c:v>
                </c:pt>
                <c:pt idx="5">
                  <c:v>-2.5299999999999998</c:v>
                </c:pt>
                <c:pt idx="6">
                  <c:v>-3.55</c:v>
                </c:pt>
                <c:pt idx="7">
                  <c:v>-4.6500000000000004</c:v>
                </c:pt>
                <c:pt idx="8">
                  <c:v>-5.82</c:v>
                </c:pt>
                <c:pt idx="9">
                  <c:v>-6.86</c:v>
                </c:pt>
                <c:pt idx="10">
                  <c:v>-8.2799999999999994</c:v>
                </c:pt>
                <c:pt idx="11">
                  <c:v>-9.7799999999999994</c:v>
                </c:pt>
                <c:pt idx="12">
                  <c:v>-11.05</c:v>
                </c:pt>
                <c:pt idx="13">
                  <c:v>-12.42</c:v>
                </c:pt>
                <c:pt idx="14">
                  <c:v>-13.92</c:v>
                </c:pt>
                <c:pt idx="15">
                  <c:v>-15.36</c:v>
                </c:pt>
                <c:pt idx="16">
                  <c:v>-16.850000000000001</c:v>
                </c:pt>
                <c:pt idx="17">
                  <c:v>-18.29</c:v>
                </c:pt>
                <c:pt idx="18">
                  <c:v>-19.920000000000002</c:v>
                </c:pt>
                <c:pt idx="19">
                  <c:v>-21.45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40E-8E45-9089-24CE2A0E62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65945072"/>
        <c:axId val="1868726496"/>
      </c:scatterChart>
      <c:valAx>
        <c:axId val="1865945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alpha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8726496"/>
        <c:crosses val="autoZero"/>
        <c:crossBetween val="midCat"/>
      </c:valAx>
      <c:valAx>
        <c:axId val="1868726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59450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Voltage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Sheet1!$O$2:$O$8</c:f>
              <c:strCache>
                <c:ptCount val="7"/>
                <c:pt idx="0">
                  <c:v>ab</c:v>
                </c:pt>
                <c:pt idx="1">
                  <c:v>bc</c:v>
                </c:pt>
                <c:pt idx="2">
                  <c:v>cd</c:v>
                </c:pt>
                <c:pt idx="3">
                  <c:v>de</c:v>
                </c:pt>
                <c:pt idx="4">
                  <c:v>ef</c:v>
                </c:pt>
                <c:pt idx="5">
                  <c:v>fg</c:v>
                </c:pt>
                <c:pt idx="6">
                  <c:v>gh</c:v>
                </c:pt>
              </c:strCache>
            </c:strRef>
          </c:cat>
          <c:val>
            <c:numRef>
              <c:f>Sheet1!$P$2:$P$8</c:f>
              <c:numCache>
                <c:formatCode>General</c:formatCode>
                <c:ptCount val="7"/>
                <c:pt idx="0">
                  <c:v>0</c:v>
                </c:pt>
                <c:pt idx="1">
                  <c:v>2.984</c:v>
                </c:pt>
                <c:pt idx="2">
                  <c:v>0</c:v>
                </c:pt>
                <c:pt idx="3">
                  <c:v>1.37</c:v>
                </c:pt>
                <c:pt idx="4">
                  <c:v>0</c:v>
                </c:pt>
                <c:pt idx="5">
                  <c:v>1.38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8A-9F42-BE31-2DF21828B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8788784"/>
        <c:axId val="1868790416"/>
      </c:barChart>
      <c:catAx>
        <c:axId val="186878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8790416"/>
        <c:crosses val="autoZero"/>
        <c:auto val="1"/>
        <c:lblAlgn val="ctr"/>
        <c:lblOffset val="100"/>
        <c:noMultiLvlLbl val="0"/>
      </c:catAx>
      <c:valAx>
        <c:axId val="186879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68788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7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>
            <a:alpha val="25000"/>
          </a:schemeClr>
        </a:solidFill>
        <a:round/>
      </a:ln>
    </cs:spPr>
    <cs:defRPr sz="900" b="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gradFill>
          <a:gsLst>
            <a:gs pos="79000">
              <a:schemeClr val="phClr"/>
            </a:gs>
            <a:gs pos="0">
              <a:schemeClr val="lt1">
                <a:alpha val="6000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1</xdr:row>
      <xdr:rowOff>12700</xdr:rowOff>
    </xdr:from>
    <xdr:to>
      <xdr:col>12</xdr:col>
      <xdr:colOff>679450</xdr:colOff>
      <xdr:row>14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3E5DFBF-6630-7F4A-93CD-B09077C98A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508000</xdr:colOff>
      <xdr:row>51</xdr:row>
      <xdr:rowOff>38100</xdr:rowOff>
    </xdr:from>
    <xdr:to>
      <xdr:col>13</xdr:col>
      <xdr:colOff>412750</xdr:colOff>
      <xdr:row>66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664290-AAE9-224D-AC81-A91FE10651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212877</xdr:colOff>
      <xdr:row>16</xdr:row>
      <xdr:rowOff>75091</xdr:rowOff>
    </xdr:from>
    <xdr:to>
      <xdr:col>25</xdr:col>
      <xdr:colOff>8668</xdr:colOff>
      <xdr:row>39</xdr:row>
      <xdr:rowOff>94141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9D86BD6-2762-9342-8AEB-2F247A8B3C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502420</xdr:colOff>
      <xdr:row>40</xdr:row>
      <xdr:rowOff>69780</xdr:rowOff>
    </xdr:from>
    <xdr:to>
      <xdr:col>24</xdr:col>
      <xdr:colOff>404727</xdr:colOff>
      <xdr:row>67</xdr:row>
      <xdr:rowOff>181428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DAB7B1B1-9B69-9C4F-9934-11C4D4AA11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679585</xdr:colOff>
      <xdr:row>1</xdr:row>
      <xdr:rowOff>141591</xdr:rowOff>
    </xdr:from>
    <xdr:to>
      <xdr:col>22</xdr:col>
      <xdr:colOff>306691</xdr:colOff>
      <xdr:row>15</xdr:row>
      <xdr:rowOff>47557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FE76371-3E4B-EE45-BCEB-58F1F58867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76013-56FF-A644-980D-3CBFCF5F7970}">
  <dimension ref="A1:U76"/>
  <sheetViews>
    <sheetView tabSelected="1" topLeftCell="O3" zoomScale="274" zoomScaleNormal="159" workbookViewId="0">
      <selection activeCell="O1" sqref="O1:P8"/>
    </sheetView>
  </sheetViews>
  <sheetFormatPr baseColWidth="10" defaultRowHeight="16" x14ac:dyDescent="0.2"/>
  <cols>
    <col min="3" max="3" width="12.6640625" bestFit="1" customWidth="1"/>
    <col min="6" max="6" width="10.83203125" customWidth="1"/>
  </cols>
  <sheetData>
    <row r="1" spans="1:16" x14ac:dyDescent="0.2">
      <c r="O1" t="s">
        <v>24</v>
      </c>
      <c r="P1" t="s">
        <v>25</v>
      </c>
    </row>
    <row r="2" spans="1:16" x14ac:dyDescent="0.2">
      <c r="A2" s="1" t="s">
        <v>1</v>
      </c>
      <c r="B2" s="1" t="s">
        <v>0</v>
      </c>
      <c r="C2" t="s">
        <v>2</v>
      </c>
      <c r="E2" t="s">
        <v>3</v>
      </c>
      <c r="O2" t="s">
        <v>18</v>
      </c>
      <c r="P2">
        <v>0</v>
      </c>
    </row>
    <row r="3" spans="1:16" x14ac:dyDescent="0.2">
      <c r="A3" s="2">
        <v>4.4999999999999998E-2</v>
      </c>
      <c r="B3" s="6">
        <v>2.14</v>
      </c>
      <c r="C3" s="5">
        <f>B3/A3</f>
        <v>47.555555555555557</v>
      </c>
      <c r="E3" t="s">
        <v>4</v>
      </c>
      <c r="O3" t="s">
        <v>19</v>
      </c>
      <c r="P3">
        <v>2.984</v>
      </c>
    </row>
    <row r="4" spans="1:16" x14ac:dyDescent="0.2">
      <c r="A4" s="2">
        <v>8.3000000000000004E-2</v>
      </c>
      <c r="B4" s="6">
        <v>3.88</v>
      </c>
      <c r="C4" s="5">
        <f t="shared" ref="C4:C8" si="0">B4/A4</f>
        <v>46.746987951807228</v>
      </c>
      <c r="O4" t="s">
        <v>17</v>
      </c>
      <c r="P4">
        <v>0</v>
      </c>
    </row>
    <row r="5" spans="1:16" x14ac:dyDescent="0.2">
      <c r="A5" s="2">
        <v>0.121</v>
      </c>
      <c r="B5" s="6">
        <v>5.63</v>
      </c>
      <c r="C5" s="5">
        <f t="shared" si="0"/>
        <v>46.528925619834709</v>
      </c>
      <c r="E5" t="s">
        <v>5</v>
      </c>
      <c r="O5" t="s">
        <v>20</v>
      </c>
      <c r="P5">
        <v>1.37</v>
      </c>
    </row>
    <row r="6" spans="1:16" x14ac:dyDescent="0.2">
      <c r="A6" s="2">
        <v>0.16500000000000001</v>
      </c>
      <c r="B6" s="6">
        <v>7.65</v>
      </c>
      <c r="C6" s="5">
        <f t="shared" si="0"/>
        <v>46.363636363636367</v>
      </c>
      <c r="E6" t="s">
        <v>6</v>
      </c>
      <c r="O6" t="s">
        <v>21</v>
      </c>
      <c r="P6">
        <v>0</v>
      </c>
    </row>
    <row r="7" spans="1:16" x14ac:dyDescent="0.2">
      <c r="A7" s="2">
        <v>0.20599999999999999</v>
      </c>
      <c r="B7" s="6">
        <v>9.56</v>
      </c>
      <c r="C7" s="5">
        <f t="shared" si="0"/>
        <v>46.407766990291265</v>
      </c>
      <c r="O7" t="s">
        <v>22</v>
      </c>
      <c r="P7">
        <v>1.38</v>
      </c>
    </row>
    <row r="8" spans="1:16" x14ac:dyDescent="0.2">
      <c r="A8" s="2">
        <v>0.251</v>
      </c>
      <c r="B8" s="6">
        <v>11.7</v>
      </c>
      <c r="C8" s="5">
        <f t="shared" si="0"/>
        <v>46.613545816733065</v>
      </c>
      <c r="O8" t="s">
        <v>23</v>
      </c>
      <c r="P8">
        <v>0</v>
      </c>
    </row>
    <row r="20" spans="1:12" x14ac:dyDescent="0.2">
      <c r="A20" t="s">
        <v>1</v>
      </c>
      <c r="B20" t="s">
        <v>0</v>
      </c>
      <c r="C20" t="s">
        <v>1</v>
      </c>
      <c r="D20" t="s">
        <v>0</v>
      </c>
      <c r="E20" t="s">
        <v>9</v>
      </c>
      <c r="F20" t="s">
        <v>10</v>
      </c>
      <c r="G20" t="s">
        <v>11</v>
      </c>
      <c r="H20" t="s">
        <v>12</v>
      </c>
      <c r="I20" t="s">
        <v>13</v>
      </c>
      <c r="J20" t="s">
        <v>14</v>
      </c>
      <c r="K20" t="s">
        <v>16</v>
      </c>
      <c r="L20" t="s">
        <v>15</v>
      </c>
    </row>
    <row r="21" spans="1:12" x14ac:dyDescent="0.2">
      <c r="A21" s="3">
        <v>3.7990000000000003E-2</v>
      </c>
      <c r="B21" s="4">
        <v>3.8</v>
      </c>
      <c r="C21" s="3">
        <v>2.164E-2</v>
      </c>
      <c r="D21" s="4">
        <v>3.89</v>
      </c>
      <c r="E21">
        <f>F21/280</f>
        <v>1.4285714285714285E-2</v>
      </c>
      <c r="F21">
        <v>4</v>
      </c>
      <c r="G21">
        <f>(B27+B32)/2/1000</f>
        <v>1.4025000000000001E-2</v>
      </c>
      <c r="H21">
        <f>B25+B30</f>
        <v>3.944</v>
      </c>
      <c r="I21">
        <f>J21/(1/100+1/180)^-1</f>
        <v>6.2222222222222213E-2</v>
      </c>
      <c r="J21">
        <v>4</v>
      </c>
      <c r="K21">
        <v>5.8799999999999998E-2</v>
      </c>
      <c r="L21">
        <v>3.91</v>
      </c>
    </row>
    <row r="22" spans="1:12" x14ac:dyDescent="0.2">
      <c r="A22" s="3">
        <v>5.57E-2</v>
      </c>
      <c r="B22" s="4">
        <v>5.59</v>
      </c>
      <c r="C22" s="3">
        <v>3.1640000000000001E-2</v>
      </c>
      <c r="D22" s="4">
        <v>5.69</v>
      </c>
      <c r="E22">
        <f>F22/280</f>
        <v>2.1428571428571429E-2</v>
      </c>
      <c r="F22">
        <v>6</v>
      </c>
      <c r="G22">
        <f>(C27+C32)/2/1000</f>
        <v>2.035E-2</v>
      </c>
      <c r="H22">
        <f>C25+C30</f>
        <v>5.7190000000000003</v>
      </c>
      <c r="I22">
        <f t="shared" ref="I22:I25" si="1">J22/(1/100+1/180)^-1</f>
        <v>9.3333333333333324E-2</v>
      </c>
      <c r="J22">
        <v>6</v>
      </c>
      <c r="K22">
        <v>8.5199999999999998E-2</v>
      </c>
      <c r="L22">
        <v>5.57</v>
      </c>
    </row>
    <row r="23" spans="1:12" x14ac:dyDescent="0.2">
      <c r="A23" s="3">
        <v>7.5300000000000006E-2</v>
      </c>
      <c r="B23" s="4">
        <v>7.56</v>
      </c>
      <c r="C23" s="3">
        <v>4.2599999999999999E-2</v>
      </c>
      <c r="D23" s="4">
        <v>7.71</v>
      </c>
      <c r="E23">
        <f>F23/280</f>
        <v>2.8571428571428571E-2</v>
      </c>
      <c r="F23">
        <v>8</v>
      </c>
      <c r="G23">
        <f>(D27+D32)/2/1000</f>
        <v>2.743E-2</v>
      </c>
      <c r="H23">
        <f>D25+D30</f>
        <v>7.6940000000000008</v>
      </c>
      <c r="I23">
        <f t="shared" si="1"/>
        <v>0.12444444444444443</v>
      </c>
      <c r="J23">
        <v>8</v>
      </c>
      <c r="K23">
        <v>0.1158</v>
      </c>
      <c r="L23">
        <v>7.71</v>
      </c>
    </row>
    <row r="24" spans="1:12" ht="17" thickBot="1" x14ac:dyDescent="0.25">
      <c r="G24">
        <f>(E27+E32)/2/1000</f>
        <v>3.4665000000000008E-2</v>
      </c>
      <c r="H24">
        <f>E25+E30</f>
        <v>9.7220000000000013</v>
      </c>
      <c r="I24">
        <f t="shared" si="1"/>
        <v>0.15555555555555553</v>
      </c>
      <c r="J24">
        <v>10</v>
      </c>
      <c r="K24">
        <v>0.14530000000000001</v>
      </c>
      <c r="L24">
        <v>9.7200000000000006</v>
      </c>
    </row>
    <row r="25" spans="1:12" x14ac:dyDescent="0.2">
      <c r="A25" s="7" t="s">
        <v>0</v>
      </c>
      <c r="B25" s="7">
        <v>1.4039999999999999</v>
      </c>
      <c r="C25" s="7">
        <v>2.0390000000000001</v>
      </c>
      <c r="D25" s="7">
        <v>2.754</v>
      </c>
      <c r="E25" s="7">
        <v>3.4820000000000002</v>
      </c>
      <c r="F25" s="7">
        <v>4.2</v>
      </c>
      <c r="G25">
        <f>(F27+F32)/2/1000</f>
        <v>4.1849999999999991E-2</v>
      </c>
      <c r="H25">
        <f>F25+F30</f>
        <v>11.77</v>
      </c>
      <c r="I25">
        <f t="shared" si="1"/>
        <v>0.18666666666666665</v>
      </c>
      <c r="J25">
        <v>12</v>
      </c>
      <c r="K25">
        <v>0.17630000000000001</v>
      </c>
      <c r="L25">
        <v>11.76</v>
      </c>
    </row>
    <row r="26" spans="1:12" ht="17" thickBot="1" x14ac:dyDescent="0.25">
      <c r="A26" s="8"/>
      <c r="B26" s="8"/>
      <c r="C26" s="8"/>
      <c r="D26" s="8"/>
      <c r="E26" s="8"/>
      <c r="F26" s="8"/>
    </row>
    <row r="27" spans="1:12" x14ac:dyDescent="0.2">
      <c r="A27" s="7" t="s">
        <v>8</v>
      </c>
      <c r="B27" s="7">
        <v>13.97</v>
      </c>
      <c r="C27" s="7">
        <v>20.3</v>
      </c>
      <c r="D27" s="7">
        <v>27.5</v>
      </c>
      <c r="E27" s="7">
        <v>34.700000000000003</v>
      </c>
      <c r="F27" s="7">
        <v>41.8</v>
      </c>
    </row>
    <row r="28" spans="1:12" ht="17" thickBot="1" x14ac:dyDescent="0.25">
      <c r="A28" s="8"/>
      <c r="B28" s="8"/>
      <c r="C28" s="8"/>
      <c r="D28" s="8"/>
      <c r="E28" s="8"/>
      <c r="F28" s="8"/>
    </row>
    <row r="29" spans="1:12" ht="17" thickBot="1" x14ac:dyDescent="0.25"/>
    <row r="30" spans="1:12" x14ac:dyDescent="0.2">
      <c r="A30" s="7" t="s">
        <v>0</v>
      </c>
      <c r="B30" s="7">
        <v>2.54</v>
      </c>
      <c r="C30" s="7">
        <v>3.68</v>
      </c>
      <c r="D30" s="7">
        <v>4.9400000000000004</v>
      </c>
      <c r="E30" s="7">
        <v>6.24</v>
      </c>
      <c r="F30" s="7">
        <v>7.57</v>
      </c>
    </row>
    <row r="31" spans="1:12" ht="17" thickBot="1" x14ac:dyDescent="0.25">
      <c r="A31" s="8"/>
      <c r="B31" s="8"/>
      <c r="C31" s="8"/>
      <c r="D31" s="8"/>
      <c r="E31" s="8"/>
      <c r="F31" s="8"/>
    </row>
    <row r="32" spans="1:12" x14ac:dyDescent="0.2">
      <c r="A32" s="7" t="s">
        <v>8</v>
      </c>
      <c r="B32" s="7">
        <v>14.08</v>
      </c>
      <c r="C32" s="7">
        <v>20.399999999999999</v>
      </c>
      <c r="D32" s="7">
        <v>27.36</v>
      </c>
      <c r="E32" s="7">
        <v>34.630000000000003</v>
      </c>
      <c r="F32" s="7">
        <v>41.9</v>
      </c>
    </row>
    <row r="33" spans="1:6" ht="17" thickBot="1" x14ac:dyDescent="0.25">
      <c r="A33" s="8"/>
      <c r="B33" s="8"/>
      <c r="C33" s="8"/>
      <c r="D33" s="8"/>
      <c r="E33" s="8"/>
      <c r="F33" s="8"/>
    </row>
    <row r="53" spans="1:3" x14ac:dyDescent="0.2">
      <c r="A53" s="1" t="s">
        <v>1</v>
      </c>
      <c r="B53" s="1" t="s">
        <v>0</v>
      </c>
      <c r="C53" s="1" t="s">
        <v>7</v>
      </c>
    </row>
    <row r="54" spans="1:3" x14ac:dyDescent="0.2">
      <c r="A54" s="1">
        <v>0.159</v>
      </c>
      <c r="B54" s="1">
        <v>2.0339999999999998</v>
      </c>
      <c r="C54" s="1">
        <v>2.073</v>
      </c>
    </row>
    <row r="55" spans="1:3" x14ac:dyDescent="0.2">
      <c r="A55" s="1">
        <v>0.22900000000000001</v>
      </c>
      <c r="B55" s="1">
        <v>3.7989999999999999</v>
      </c>
      <c r="C55" s="1">
        <v>3.831</v>
      </c>
    </row>
    <row r="56" spans="1:3" x14ac:dyDescent="0.2">
      <c r="A56" s="1">
        <v>0.28599999999999998</v>
      </c>
      <c r="B56" s="1">
        <v>5.55</v>
      </c>
      <c r="C56" s="1">
        <v>5.59</v>
      </c>
    </row>
    <row r="57" spans="1:3" x14ac:dyDescent="0.2">
      <c r="A57" s="1">
        <v>0.34100000000000003</v>
      </c>
      <c r="B57" s="1">
        <v>7.54</v>
      </c>
      <c r="C57" s="1">
        <v>7.58</v>
      </c>
    </row>
    <row r="58" spans="1:3" x14ac:dyDescent="0.2">
      <c r="A58" s="1">
        <v>0.39</v>
      </c>
      <c r="B58" s="1">
        <v>9.57</v>
      </c>
      <c r="C58" s="1">
        <v>9.6</v>
      </c>
    </row>
    <row r="59" spans="1:3" x14ac:dyDescent="0.2">
      <c r="A59" s="1">
        <v>0.434</v>
      </c>
      <c r="B59" s="1">
        <v>11.55</v>
      </c>
      <c r="C59" s="1">
        <v>11.59</v>
      </c>
    </row>
    <row r="71" spans="1:21" ht="17" thickBot="1" x14ac:dyDescent="0.25"/>
    <row r="72" spans="1:21" ht="18" thickBot="1" x14ac:dyDescent="0.25">
      <c r="A72" s="9" t="s">
        <v>0</v>
      </c>
      <c r="B72" s="10">
        <v>0.95</v>
      </c>
      <c r="C72" s="10">
        <v>1</v>
      </c>
      <c r="D72" s="10">
        <v>1.05</v>
      </c>
      <c r="E72" s="10">
        <v>1.1000000000000001</v>
      </c>
      <c r="F72" s="10">
        <v>1.1499999999999999</v>
      </c>
      <c r="G72" s="10">
        <v>1.2</v>
      </c>
      <c r="H72" s="10">
        <v>1.25</v>
      </c>
      <c r="I72" s="10">
        <v>1.3</v>
      </c>
      <c r="J72" s="10">
        <v>1.35</v>
      </c>
      <c r="K72" s="10">
        <v>1.4</v>
      </c>
      <c r="L72" s="10">
        <v>1.45</v>
      </c>
      <c r="M72" s="10">
        <v>1.5</v>
      </c>
      <c r="N72" s="10">
        <v>1.55</v>
      </c>
      <c r="O72" s="10">
        <v>1.6</v>
      </c>
      <c r="P72" s="10">
        <v>1.65</v>
      </c>
      <c r="Q72" s="10">
        <v>1.7</v>
      </c>
      <c r="R72" s="10">
        <v>1.75</v>
      </c>
      <c r="S72" s="10">
        <v>1.8</v>
      </c>
      <c r="T72" s="10">
        <v>1.85</v>
      </c>
      <c r="U72" s="10">
        <v>1.9</v>
      </c>
    </row>
    <row r="73" spans="1:21" ht="35" thickBot="1" x14ac:dyDescent="0.25">
      <c r="A73" s="11" t="s">
        <v>8</v>
      </c>
      <c r="B73" s="12">
        <v>0.01</v>
      </c>
      <c r="C73" s="12">
        <v>0.1</v>
      </c>
      <c r="D73" s="12">
        <v>0.4</v>
      </c>
      <c r="E73" s="12">
        <v>0.94</v>
      </c>
      <c r="F73" s="12">
        <v>1.71</v>
      </c>
      <c r="G73" s="12">
        <v>2.5299999999999998</v>
      </c>
      <c r="H73" s="12">
        <v>3.55</v>
      </c>
      <c r="I73" s="12">
        <v>4.6500000000000004</v>
      </c>
      <c r="J73" s="12">
        <v>5.82</v>
      </c>
      <c r="K73" s="12">
        <v>6.86</v>
      </c>
      <c r="L73" s="12">
        <v>8.2799999999999994</v>
      </c>
      <c r="M73" s="12">
        <v>9.7799999999999994</v>
      </c>
      <c r="N73" s="12">
        <v>11.05</v>
      </c>
      <c r="O73" s="12">
        <v>12.42</v>
      </c>
      <c r="P73" s="12">
        <v>13.92</v>
      </c>
      <c r="Q73" s="12">
        <v>15.36</v>
      </c>
      <c r="R73" s="12">
        <v>16.850000000000001</v>
      </c>
      <c r="S73" s="12">
        <v>18.29</v>
      </c>
      <c r="T73" s="12">
        <v>19.920000000000002</v>
      </c>
      <c r="U73" s="12">
        <v>21.45</v>
      </c>
    </row>
    <row r="75" spans="1:21" x14ac:dyDescent="0.2">
      <c r="A75" t="s">
        <v>0</v>
      </c>
      <c r="B75">
        <f>B72*-1</f>
        <v>-0.95</v>
      </c>
      <c r="C75">
        <f t="shared" ref="C75:U75" si="2">C72*-1</f>
        <v>-1</v>
      </c>
      <c r="D75">
        <f t="shared" si="2"/>
        <v>-1.05</v>
      </c>
      <c r="E75">
        <f t="shared" si="2"/>
        <v>-1.1000000000000001</v>
      </c>
      <c r="F75">
        <f t="shared" si="2"/>
        <v>-1.1499999999999999</v>
      </c>
      <c r="G75">
        <f t="shared" si="2"/>
        <v>-1.2</v>
      </c>
      <c r="H75">
        <f t="shared" si="2"/>
        <v>-1.25</v>
      </c>
      <c r="I75">
        <f t="shared" si="2"/>
        <v>-1.3</v>
      </c>
      <c r="J75">
        <f t="shared" si="2"/>
        <v>-1.35</v>
      </c>
      <c r="K75">
        <f t="shared" si="2"/>
        <v>-1.4</v>
      </c>
      <c r="L75">
        <f t="shared" si="2"/>
        <v>-1.45</v>
      </c>
      <c r="M75">
        <f t="shared" si="2"/>
        <v>-1.5</v>
      </c>
      <c r="N75">
        <f>N72*-1</f>
        <v>-1.55</v>
      </c>
      <c r="O75">
        <f t="shared" si="2"/>
        <v>-1.6</v>
      </c>
      <c r="P75">
        <f t="shared" si="2"/>
        <v>-1.65</v>
      </c>
      <c r="Q75">
        <f t="shared" si="2"/>
        <v>-1.7</v>
      </c>
      <c r="R75">
        <f t="shared" si="2"/>
        <v>-1.75</v>
      </c>
      <c r="S75">
        <f t="shared" si="2"/>
        <v>-1.8</v>
      </c>
      <c r="T75">
        <f t="shared" si="2"/>
        <v>-1.85</v>
      </c>
      <c r="U75">
        <f t="shared" si="2"/>
        <v>-1.9</v>
      </c>
    </row>
    <row r="76" spans="1:21" x14ac:dyDescent="0.2">
      <c r="A76" t="s">
        <v>8</v>
      </c>
      <c r="B76">
        <f>B73*-1</f>
        <v>-0.01</v>
      </c>
      <c r="C76">
        <f t="shared" ref="C76:U76" si="3">C73*-1</f>
        <v>-0.1</v>
      </c>
      <c r="D76">
        <f t="shared" si="3"/>
        <v>-0.4</v>
      </c>
      <c r="E76">
        <f t="shared" si="3"/>
        <v>-0.94</v>
      </c>
      <c r="F76">
        <f t="shared" si="3"/>
        <v>-1.71</v>
      </c>
      <c r="G76">
        <f t="shared" si="3"/>
        <v>-2.5299999999999998</v>
      </c>
      <c r="H76">
        <f t="shared" si="3"/>
        <v>-3.55</v>
      </c>
      <c r="I76">
        <f t="shared" si="3"/>
        <v>-4.6500000000000004</v>
      </c>
      <c r="J76">
        <f t="shared" si="3"/>
        <v>-5.82</v>
      </c>
      <c r="K76">
        <f t="shared" si="3"/>
        <v>-6.86</v>
      </c>
      <c r="L76">
        <f t="shared" si="3"/>
        <v>-8.2799999999999994</v>
      </c>
      <c r="M76">
        <f t="shared" si="3"/>
        <v>-9.7799999999999994</v>
      </c>
      <c r="N76">
        <f t="shared" si="3"/>
        <v>-11.05</v>
      </c>
      <c r="O76">
        <f t="shared" si="3"/>
        <v>-12.42</v>
      </c>
      <c r="P76">
        <f t="shared" si="3"/>
        <v>-13.92</v>
      </c>
      <c r="Q76">
        <f>Q73*-1</f>
        <v>-15.36</v>
      </c>
      <c r="R76">
        <f t="shared" si="3"/>
        <v>-16.850000000000001</v>
      </c>
      <c r="S76">
        <f t="shared" si="3"/>
        <v>-18.29</v>
      </c>
      <c r="T76">
        <f t="shared" si="3"/>
        <v>-19.920000000000002</v>
      </c>
      <c r="U76">
        <f t="shared" si="3"/>
        <v>-21.45</v>
      </c>
    </row>
  </sheetData>
  <mergeCells count="24">
    <mergeCell ref="A32:A33"/>
    <mergeCell ref="B32:B33"/>
    <mergeCell ref="C32:C33"/>
    <mergeCell ref="D32:D33"/>
    <mergeCell ref="E32:E33"/>
    <mergeCell ref="F32:F33"/>
    <mergeCell ref="A30:A31"/>
    <mergeCell ref="B30:B31"/>
    <mergeCell ref="C30:C31"/>
    <mergeCell ref="D30:D31"/>
    <mergeCell ref="E30:E31"/>
    <mergeCell ref="F30:F31"/>
    <mergeCell ref="A27:A28"/>
    <mergeCell ref="B27:B28"/>
    <mergeCell ref="C27:C28"/>
    <mergeCell ref="D27:D28"/>
    <mergeCell ref="E27:E28"/>
    <mergeCell ref="F27:F28"/>
    <mergeCell ref="A25:A26"/>
    <mergeCell ref="B25:B26"/>
    <mergeCell ref="C25:C26"/>
    <mergeCell ref="D25:D26"/>
    <mergeCell ref="E25:E26"/>
    <mergeCell ref="F25:F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2019-08-14T22:44:42Z</dcterms:created>
  <dcterms:modified xsi:type="dcterms:W3CDTF">2019-09-09T12:51:00Z</dcterms:modified>
</cp:coreProperties>
</file>